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jimukumi01\Desktop\"/>
    </mc:Choice>
  </mc:AlternateContent>
  <xr:revisionPtr revIDLastSave="0" documentId="13_ncr:1_{2DBBE590-3F2B-4D46-BD54-68A4184375BA}" xr6:coauthVersionLast="47" xr6:coauthVersionMax="47" xr10:uidLastSave="{00000000-0000-0000-0000-000000000000}"/>
  <bookViews>
    <workbookView xWindow="-120" yWindow="-120" windowWidth="20730" windowHeight="11040" tabRatio="911" xr2:uid="{00000000-000D-0000-FFFF-FFFF00000000}"/>
  </bookViews>
  <sheets>
    <sheet name="※入力用シート" sheetId="32" r:id="rId1"/>
    <sheet name="リスト" sheetId="33" state="hidden" r:id="rId2"/>
    <sheet name="業種分類表" sheetId="5" r:id="rId3"/>
    <sheet name="①印刷用シート" sheetId="4" r:id="rId4"/>
    <sheet name="参照用シート" sheetId="2" r:id="rId5"/>
    <sheet name="②使用印鑑届" sheetId="7" r:id="rId6"/>
    <sheet name="③課税事業者届出書" sheetId="35" r:id="rId7"/>
    <sheet name="③免税事業者届出書" sheetId="36" r:id="rId8"/>
    <sheet name="④委任状" sheetId="6" r:id="rId9"/>
  </sheets>
  <externalReferences>
    <externalReference r:id="rId10"/>
  </externalReferences>
  <definedNames>
    <definedName name="_xlnm._FilterDatabase" localSheetId="1" hidden="1">リスト!$A$1:$U$440</definedName>
    <definedName name="_xlnm._FilterDatabase" localSheetId="2" hidden="1">業種分類表!$C$1:$K$135</definedName>
    <definedName name="_xlnm.Print_Area" localSheetId="0">※入力用シート!$A$6:$W$125</definedName>
    <definedName name="_xlnm.Print_Area" localSheetId="3">①印刷用シート!$A$1:$AE$32</definedName>
    <definedName name="_xlnm.Print_Area" localSheetId="6">③課税事業者届出書!$A$1:$G$27</definedName>
    <definedName name="_xlnm.Print_Area" localSheetId="7">③免税事業者届出書!$A$1:$G$27</definedName>
    <definedName name="_xlnm.Print_Area" localSheetId="8">④委任状!$A$1:$E$25</definedName>
    <definedName name="_xlnm.Print_Area" localSheetId="2">業種分類表!$A$1:$L$135</definedName>
    <definedName name="_xlnm.Print_Area" localSheetId="4">参照用シート!$A$2:$CD$12</definedName>
    <definedName name="_xlnm.Print_Titles" localSheetId="2">業種分類表!$1:$1</definedName>
    <definedName name="希望順位">#REF!</definedName>
    <definedName name="区分">リスト!$I$2:$I$6</definedName>
    <definedName name="月">リスト!$E$2:$E$13</definedName>
    <definedName name="元号">リスト!$C$2:$C$5</definedName>
    <definedName name="校区">リスト!$H$2:$H$21</definedName>
    <definedName name="市内市外">リスト!$A$2:$A$3</definedName>
    <definedName name="小分類">リスト!$Q$2:$Q$10</definedName>
    <definedName name="小分類リスト">[1]リストシート!$J$2:$L$111</definedName>
    <definedName name="申請年">リスト!$D$26:$D$27</definedName>
    <definedName name="大分類">リスト!$K$2:$K$13</definedName>
    <definedName name="大分類リスト">[1]リストシート!$I$2:$I$19</definedName>
    <definedName name="中分類">リスト!$N$2:$N$12</definedName>
    <definedName name="都道府県">リスト!$G$2:$G$48</definedName>
    <definedName name="日">リスト!$F$2:$F$32</definedName>
    <definedName name="年">リスト!$D$2:$D$65</definedName>
    <definedName name="廃棄物分類">リスト!$T$2:$T$7</definedName>
    <definedName name="本社支店">リスト!$B$2:$B$3</definedName>
  </definedNames>
  <calcPr calcId="191029"/>
</workbook>
</file>

<file path=xl/calcChain.xml><?xml version="1.0" encoding="utf-8"?>
<calcChain xmlns="http://schemas.openxmlformats.org/spreadsheetml/2006/main">
  <c r="X4" i="2" l="1"/>
  <c r="X5" i="2" s="1"/>
  <c r="W4" i="2"/>
  <c r="W6" i="2" s="1"/>
  <c r="V4" i="2"/>
  <c r="V8" i="2" s="1"/>
  <c r="U4" i="2"/>
  <c r="U6" i="2" s="1"/>
  <c r="U8" i="2"/>
  <c r="U7" i="2"/>
  <c r="T4" i="2"/>
  <c r="D9" i="6" s="1"/>
  <c r="S4" i="2"/>
  <c r="S8" i="2" s="1"/>
  <c r="P4" i="2"/>
  <c r="V10" i="4"/>
  <c r="O4" i="2"/>
  <c r="O5" i="2" s="1"/>
  <c r="N4" i="2"/>
  <c r="N6" i="2" s="1"/>
  <c r="M4" i="2"/>
  <c r="M10" i="2" s="1"/>
  <c r="L4" i="2"/>
  <c r="L6" i="2" s="1"/>
  <c r="L8" i="2"/>
  <c r="K4" i="2"/>
  <c r="C76" i="2" s="1"/>
  <c r="J4" i="2"/>
  <c r="I4" i="2"/>
  <c r="D20" i="6" s="1"/>
  <c r="H4" i="2"/>
  <c r="H7" i="2" s="1"/>
  <c r="F4" i="2"/>
  <c r="G4" i="2"/>
  <c r="F10" i="4" s="1"/>
  <c r="R4" i="2"/>
  <c r="R11" i="2"/>
  <c r="Q4" i="2"/>
  <c r="J6" i="4"/>
  <c r="AQ118" i="2"/>
  <c r="AP118" i="2"/>
  <c r="AO118" i="2"/>
  <c r="AN118" i="2"/>
  <c r="AM118" i="2"/>
  <c r="AL118" i="2"/>
  <c r="AK118" i="2"/>
  <c r="AJ118" i="2"/>
  <c r="AI118" i="2"/>
  <c r="AH118" i="2"/>
  <c r="AG118" i="2"/>
  <c r="AF118" i="2"/>
  <c r="AE118" i="2"/>
  <c r="AD118" i="2"/>
  <c r="AC118" i="2"/>
  <c r="AB118" i="2"/>
  <c r="AA118" i="2"/>
  <c r="Z118" i="2"/>
  <c r="Y118" i="2"/>
  <c r="X118" i="2"/>
  <c r="W118" i="2"/>
  <c r="V118" i="2"/>
  <c r="U118" i="2"/>
  <c r="T118" i="2"/>
  <c r="S118" i="2"/>
  <c r="R118" i="2"/>
  <c r="Q118" i="2"/>
  <c r="P118" i="2"/>
  <c r="O118" i="2"/>
  <c r="N118" i="2"/>
  <c r="M118" i="2"/>
  <c r="L118" i="2"/>
  <c r="K118" i="2"/>
  <c r="J118" i="2"/>
  <c r="I118" i="2"/>
  <c r="H118" i="2"/>
  <c r="G118" i="2"/>
  <c r="F118" i="2"/>
  <c r="E118" i="2"/>
  <c r="D118" i="2"/>
  <c r="C118" i="2"/>
  <c r="AQ117" i="2"/>
  <c r="AP117" i="2"/>
  <c r="AO117" i="2"/>
  <c r="AN117" i="2"/>
  <c r="AM117" i="2"/>
  <c r="AL117" i="2"/>
  <c r="AK117" i="2"/>
  <c r="AJ117" i="2"/>
  <c r="AI117" i="2"/>
  <c r="AH117" i="2"/>
  <c r="AG117" i="2"/>
  <c r="AF117" i="2"/>
  <c r="AE117" i="2"/>
  <c r="AD117" i="2"/>
  <c r="AC117" i="2"/>
  <c r="AB117" i="2"/>
  <c r="AA117" i="2"/>
  <c r="Z117" i="2"/>
  <c r="Y117" i="2"/>
  <c r="X117" i="2"/>
  <c r="W117" i="2"/>
  <c r="V117" i="2"/>
  <c r="U117" i="2"/>
  <c r="T117" i="2"/>
  <c r="S117" i="2"/>
  <c r="R117" i="2"/>
  <c r="Q117" i="2"/>
  <c r="P117" i="2"/>
  <c r="O117" i="2"/>
  <c r="N117" i="2"/>
  <c r="M117" i="2"/>
  <c r="L117" i="2"/>
  <c r="K117" i="2"/>
  <c r="J117" i="2"/>
  <c r="I117" i="2"/>
  <c r="H117" i="2"/>
  <c r="G117" i="2"/>
  <c r="F117" i="2"/>
  <c r="E117" i="2"/>
  <c r="D117" i="2"/>
  <c r="C117" i="2"/>
  <c r="AQ116" i="2"/>
  <c r="AP116" i="2"/>
  <c r="AO116" i="2"/>
  <c r="AN116" i="2"/>
  <c r="AM116" i="2"/>
  <c r="AL116" i="2"/>
  <c r="AK116" i="2"/>
  <c r="AJ116" i="2"/>
  <c r="AI116" i="2"/>
  <c r="AH116" i="2"/>
  <c r="AG116" i="2"/>
  <c r="AF116" i="2"/>
  <c r="AE116" i="2"/>
  <c r="AD116" i="2"/>
  <c r="AC116" i="2"/>
  <c r="AB116" i="2"/>
  <c r="AA116" i="2"/>
  <c r="Z116" i="2"/>
  <c r="Y116" i="2"/>
  <c r="X116" i="2"/>
  <c r="W116" i="2"/>
  <c r="V116" i="2"/>
  <c r="U116" i="2"/>
  <c r="T116" i="2"/>
  <c r="S116" i="2"/>
  <c r="R116" i="2"/>
  <c r="Q116" i="2"/>
  <c r="P116" i="2"/>
  <c r="O116" i="2"/>
  <c r="N116" i="2"/>
  <c r="M116" i="2"/>
  <c r="L116" i="2"/>
  <c r="K116" i="2"/>
  <c r="J116" i="2"/>
  <c r="I116" i="2"/>
  <c r="H116" i="2"/>
  <c r="G116" i="2"/>
  <c r="F116" i="2"/>
  <c r="E116" i="2"/>
  <c r="D116" i="2"/>
  <c r="C116" i="2"/>
  <c r="AQ115" i="2"/>
  <c r="AP115" i="2"/>
  <c r="AO115" i="2"/>
  <c r="AN115" i="2"/>
  <c r="AM115" i="2"/>
  <c r="AL115" i="2"/>
  <c r="AK115" i="2"/>
  <c r="AJ115" i="2"/>
  <c r="AI115" i="2"/>
  <c r="AH115" i="2"/>
  <c r="AG115" i="2"/>
  <c r="AF115" i="2"/>
  <c r="AE115" i="2"/>
  <c r="AD115" i="2"/>
  <c r="AC115" i="2"/>
  <c r="AB115" i="2"/>
  <c r="AA115" i="2"/>
  <c r="Z115" i="2"/>
  <c r="Y115" i="2"/>
  <c r="X115" i="2"/>
  <c r="W115" i="2"/>
  <c r="V115" i="2"/>
  <c r="U115" i="2"/>
  <c r="T115" i="2"/>
  <c r="S115" i="2"/>
  <c r="R115" i="2"/>
  <c r="Q115" i="2"/>
  <c r="P115" i="2"/>
  <c r="O115" i="2"/>
  <c r="N115" i="2"/>
  <c r="M115" i="2"/>
  <c r="L115" i="2"/>
  <c r="K115" i="2"/>
  <c r="J115" i="2"/>
  <c r="I115" i="2"/>
  <c r="H115" i="2"/>
  <c r="G115" i="2"/>
  <c r="F115" i="2"/>
  <c r="E115" i="2"/>
  <c r="D115" i="2"/>
  <c r="C115"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R114" i="2"/>
  <c r="Q114" i="2"/>
  <c r="P114" i="2"/>
  <c r="O114" i="2"/>
  <c r="N114" i="2"/>
  <c r="M114" i="2"/>
  <c r="L114" i="2"/>
  <c r="K114" i="2"/>
  <c r="J114" i="2"/>
  <c r="I114" i="2"/>
  <c r="H114" i="2"/>
  <c r="G114" i="2"/>
  <c r="F114" i="2"/>
  <c r="E114" i="2"/>
  <c r="D114" i="2"/>
  <c r="C114"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R113" i="2"/>
  <c r="Q113" i="2"/>
  <c r="P113" i="2"/>
  <c r="O113" i="2"/>
  <c r="N113" i="2"/>
  <c r="M113" i="2"/>
  <c r="L113" i="2"/>
  <c r="K113" i="2"/>
  <c r="J113" i="2"/>
  <c r="I113" i="2"/>
  <c r="H113" i="2"/>
  <c r="G113" i="2"/>
  <c r="F113" i="2"/>
  <c r="E113" i="2"/>
  <c r="D113" i="2"/>
  <c r="C113"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N112" i="2"/>
  <c r="M112" i="2"/>
  <c r="L112" i="2"/>
  <c r="K112" i="2"/>
  <c r="J112" i="2"/>
  <c r="I112" i="2"/>
  <c r="H112" i="2"/>
  <c r="G112" i="2"/>
  <c r="F112" i="2"/>
  <c r="E112" i="2"/>
  <c r="D112" i="2"/>
  <c r="C112"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C111"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F110" i="2"/>
  <c r="E110" i="2"/>
  <c r="D110" i="2"/>
  <c r="C110" i="2"/>
  <c r="AQ109" i="2"/>
  <c r="AP109" i="2"/>
  <c r="AO109" i="2"/>
  <c r="AN109" i="2"/>
  <c r="AM109" i="2"/>
  <c r="AL109" i="2"/>
  <c r="AK109" i="2"/>
  <c r="AJ109" i="2"/>
  <c r="AI109" i="2"/>
  <c r="AH109" i="2"/>
  <c r="AG109" i="2"/>
  <c r="AF109" i="2"/>
  <c r="AE109" i="2"/>
  <c r="AD109" i="2"/>
  <c r="AC109" i="2"/>
  <c r="AB109" i="2"/>
  <c r="AA109" i="2"/>
  <c r="Z109" i="2"/>
  <c r="Y109" i="2"/>
  <c r="X109" i="2"/>
  <c r="W109" i="2"/>
  <c r="V109" i="2"/>
  <c r="U109" i="2"/>
  <c r="T109" i="2"/>
  <c r="S109" i="2"/>
  <c r="R109" i="2"/>
  <c r="Q109" i="2"/>
  <c r="P109" i="2"/>
  <c r="O109" i="2"/>
  <c r="N109" i="2"/>
  <c r="M109" i="2"/>
  <c r="L109" i="2"/>
  <c r="K109" i="2"/>
  <c r="J109" i="2"/>
  <c r="I109" i="2"/>
  <c r="H109" i="2"/>
  <c r="G109" i="2"/>
  <c r="F109" i="2"/>
  <c r="E109" i="2"/>
  <c r="D109" i="2"/>
  <c r="C109" i="2"/>
  <c r="AQ108" i="2"/>
  <c r="AP108" i="2"/>
  <c r="AO108" i="2"/>
  <c r="AN108" i="2"/>
  <c r="AM108" i="2"/>
  <c r="AL108" i="2"/>
  <c r="AK108" i="2"/>
  <c r="AJ108" i="2"/>
  <c r="AI108" i="2"/>
  <c r="AH108" i="2"/>
  <c r="AG108" i="2"/>
  <c r="AF108" i="2"/>
  <c r="AE108" i="2"/>
  <c r="AD108" i="2"/>
  <c r="AC108" i="2"/>
  <c r="AB108" i="2"/>
  <c r="AA108" i="2"/>
  <c r="Z108" i="2"/>
  <c r="Y108" i="2"/>
  <c r="X108" i="2"/>
  <c r="W108" i="2"/>
  <c r="V108" i="2"/>
  <c r="U108" i="2"/>
  <c r="T108" i="2"/>
  <c r="S108" i="2"/>
  <c r="R108" i="2"/>
  <c r="Q108" i="2"/>
  <c r="P108" i="2"/>
  <c r="O108" i="2"/>
  <c r="N108" i="2"/>
  <c r="M108" i="2"/>
  <c r="L108" i="2"/>
  <c r="K108" i="2"/>
  <c r="J108" i="2"/>
  <c r="I108" i="2"/>
  <c r="H108" i="2"/>
  <c r="G108" i="2"/>
  <c r="F108" i="2"/>
  <c r="E108" i="2"/>
  <c r="D108" i="2"/>
  <c r="C108" i="2"/>
  <c r="AQ107" i="2"/>
  <c r="AP107" i="2"/>
  <c r="AO107" i="2"/>
  <c r="AN107" i="2"/>
  <c r="AM107" i="2"/>
  <c r="AL107" i="2"/>
  <c r="AK107" i="2"/>
  <c r="AJ107" i="2"/>
  <c r="AI107" i="2"/>
  <c r="AH107" i="2"/>
  <c r="AG107" i="2"/>
  <c r="AF107" i="2"/>
  <c r="AE107" i="2"/>
  <c r="AD107" i="2"/>
  <c r="AC107" i="2"/>
  <c r="AB107" i="2"/>
  <c r="AA107" i="2"/>
  <c r="Z107" i="2"/>
  <c r="Y107" i="2"/>
  <c r="X107" i="2"/>
  <c r="W107" i="2"/>
  <c r="V107" i="2"/>
  <c r="U107" i="2"/>
  <c r="T107" i="2"/>
  <c r="S107" i="2"/>
  <c r="R107" i="2"/>
  <c r="Q107" i="2"/>
  <c r="P107" i="2"/>
  <c r="O107" i="2"/>
  <c r="N107" i="2"/>
  <c r="M107" i="2"/>
  <c r="L107" i="2"/>
  <c r="K107" i="2"/>
  <c r="J107" i="2"/>
  <c r="I107" i="2"/>
  <c r="H107" i="2"/>
  <c r="G107" i="2"/>
  <c r="F107" i="2"/>
  <c r="E107" i="2"/>
  <c r="D107" i="2"/>
  <c r="C107" i="2"/>
  <c r="AQ106" i="2"/>
  <c r="AP106" i="2"/>
  <c r="AO106" i="2"/>
  <c r="AN106" i="2"/>
  <c r="AM106" i="2"/>
  <c r="AL106" i="2"/>
  <c r="AK106" i="2"/>
  <c r="AJ106" i="2"/>
  <c r="AI106" i="2"/>
  <c r="AH106" i="2"/>
  <c r="AG106" i="2"/>
  <c r="AF106" i="2"/>
  <c r="AE106" i="2"/>
  <c r="AD106" i="2"/>
  <c r="AC106" i="2"/>
  <c r="AB106" i="2"/>
  <c r="AA106" i="2"/>
  <c r="Z106" i="2"/>
  <c r="Y106" i="2"/>
  <c r="X106" i="2"/>
  <c r="W106" i="2"/>
  <c r="V106" i="2"/>
  <c r="U106" i="2"/>
  <c r="T106" i="2"/>
  <c r="S106" i="2"/>
  <c r="R106" i="2"/>
  <c r="Q106" i="2"/>
  <c r="P106" i="2"/>
  <c r="O106" i="2"/>
  <c r="N106" i="2"/>
  <c r="M106" i="2"/>
  <c r="L106" i="2"/>
  <c r="K106" i="2"/>
  <c r="J106" i="2"/>
  <c r="I106" i="2"/>
  <c r="H106" i="2"/>
  <c r="G106" i="2"/>
  <c r="F106" i="2"/>
  <c r="E106" i="2"/>
  <c r="D106" i="2"/>
  <c r="C106" i="2"/>
  <c r="AQ105" i="2"/>
  <c r="AP105" i="2"/>
  <c r="AO105" i="2"/>
  <c r="AN105" i="2"/>
  <c r="AM105" i="2"/>
  <c r="AL105" i="2"/>
  <c r="AK105" i="2"/>
  <c r="AJ105" i="2"/>
  <c r="AI105" i="2"/>
  <c r="AH105" i="2"/>
  <c r="AG105" i="2"/>
  <c r="AF105" i="2"/>
  <c r="AE105" i="2"/>
  <c r="AD105" i="2"/>
  <c r="AC105" i="2"/>
  <c r="AB105" i="2"/>
  <c r="AA105" i="2"/>
  <c r="Z105" i="2"/>
  <c r="Y105" i="2"/>
  <c r="X105" i="2"/>
  <c r="W105" i="2"/>
  <c r="V105" i="2"/>
  <c r="U105" i="2"/>
  <c r="T105" i="2"/>
  <c r="S105" i="2"/>
  <c r="R105" i="2"/>
  <c r="Q105" i="2"/>
  <c r="P105" i="2"/>
  <c r="O105" i="2"/>
  <c r="N105" i="2"/>
  <c r="M105" i="2"/>
  <c r="L105" i="2"/>
  <c r="K105" i="2"/>
  <c r="J105" i="2"/>
  <c r="I105" i="2"/>
  <c r="H105" i="2"/>
  <c r="G105" i="2"/>
  <c r="F105" i="2"/>
  <c r="E105" i="2"/>
  <c r="D105" i="2"/>
  <c r="C105" i="2"/>
  <c r="AQ104" i="2"/>
  <c r="AP104" i="2"/>
  <c r="AO104" i="2"/>
  <c r="AN104" i="2"/>
  <c r="AM104" i="2"/>
  <c r="AL104" i="2"/>
  <c r="AK104" i="2"/>
  <c r="AJ104" i="2"/>
  <c r="AI104" i="2"/>
  <c r="AH104" i="2"/>
  <c r="AG104" i="2"/>
  <c r="AF104" i="2"/>
  <c r="AE104" i="2"/>
  <c r="AD104" i="2"/>
  <c r="AC104" i="2"/>
  <c r="AB104" i="2"/>
  <c r="AA104" i="2"/>
  <c r="Z104" i="2"/>
  <c r="Y104" i="2"/>
  <c r="X104" i="2"/>
  <c r="W104" i="2"/>
  <c r="V104" i="2"/>
  <c r="U104" i="2"/>
  <c r="T104" i="2"/>
  <c r="S104" i="2"/>
  <c r="R104" i="2"/>
  <c r="Q104" i="2"/>
  <c r="P104" i="2"/>
  <c r="O104" i="2"/>
  <c r="N104" i="2"/>
  <c r="M104" i="2"/>
  <c r="L104" i="2"/>
  <c r="K104" i="2"/>
  <c r="J104" i="2"/>
  <c r="I104" i="2"/>
  <c r="H104" i="2"/>
  <c r="G104" i="2"/>
  <c r="F104" i="2"/>
  <c r="E104" i="2"/>
  <c r="D104" i="2"/>
  <c r="C104" i="2"/>
  <c r="AQ103" i="2"/>
  <c r="AP103" i="2"/>
  <c r="AO103" i="2"/>
  <c r="AN103" i="2"/>
  <c r="AM103" i="2"/>
  <c r="AL103" i="2"/>
  <c r="AK103" i="2"/>
  <c r="AJ103" i="2"/>
  <c r="AI103" i="2"/>
  <c r="AH103" i="2"/>
  <c r="AG103" i="2"/>
  <c r="AF103" i="2"/>
  <c r="AE103" i="2"/>
  <c r="AD103" i="2"/>
  <c r="AC103" i="2"/>
  <c r="AB103" i="2"/>
  <c r="AA103" i="2"/>
  <c r="Z103" i="2"/>
  <c r="Y103" i="2"/>
  <c r="X103" i="2"/>
  <c r="W103" i="2"/>
  <c r="V103" i="2"/>
  <c r="U103" i="2"/>
  <c r="T103" i="2"/>
  <c r="S103" i="2"/>
  <c r="R103" i="2"/>
  <c r="Q103" i="2"/>
  <c r="P103" i="2"/>
  <c r="O103" i="2"/>
  <c r="N103" i="2"/>
  <c r="M103" i="2"/>
  <c r="L103" i="2"/>
  <c r="K103" i="2"/>
  <c r="J103" i="2"/>
  <c r="I103" i="2"/>
  <c r="H103" i="2"/>
  <c r="G103" i="2"/>
  <c r="F103" i="2"/>
  <c r="E103" i="2"/>
  <c r="D103" i="2"/>
  <c r="C103" i="2"/>
  <c r="AQ102" i="2"/>
  <c r="AP102" i="2"/>
  <c r="AO102" i="2"/>
  <c r="AN102" i="2"/>
  <c r="AM102" i="2"/>
  <c r="AL102" i="2"/>
  <c r="AK102" i="2"/>
  <c r="AJ102" i="2"/>
  <c r="AI102" i="2"/>
  <c r="AH102" i="2"/>
  <c r="AG102" i="2"/>
  <c r="AF102" i="2"/>
  <c r="AE102" i="2"/>
  <c r="AD102" i="2"/>
  <c r="AC102" i="2"/>
  <c r="AB102" i="2"/>
  <c r="AA102" i="2"/>
  <c r="Z102" i="2"/>
  <c r="Y102" i="2"/>
  <c r="X102" i="2"/>
  <c r="W102" i="2"/>
  <c r="V102" i="2"/>
  <c r="U102" i="2"/>
  <c r="T102" i="2"/>
  <c r="S102" i="2"/>
  <c r="R102" i="2"/>
  <c r="Q102" i="2"/>
  <c r="P102" i="2"/>
  <c r="O102" i="2"/>
  <c r="N102" i="2"/>
  <c r="M102" i="2"/>
  <c r="L102" i="2"/>
  <c r="K102" i="2"/>
  <c r="J102" i="2"/>
  <c r="I102" i="2"/>
  <c r="H102" i="2"/>
  <c r="G102" i="2"/>
  <c r="F102" i="2"/>
  <c r="E102" i="2"/>
  <c r="D102" i="2"/>
  <c r="C102" i="2"/>
  <c r="AQ101" i="2"/>
  <c r="AP101" i="2"/>
  <c r="AO101" i="2"/>
  <c r="AN101" i="2"/>
  <c r="AM101" i="2"/>
  <c r="AL101" i="2"/>
  <c r="AK101" i="2"/>
  <c r="AJ101" i="2"/>
  <c r="AI101" i="2"/>
  <c r="AH101" i="2"/>
  <c r="AG101" i="2"/>
  <c r="AF101" i="2"/>
  <c r="AE101" i="2"/>
  <c r="AD101" i="2"/>
  <c r="AC101" i="2"/>
  <c r="AB101" i="2"/>
  <c r="AA101" i="2"/>
  <c r="Z101" i="2"/>
  <c r="Y101" i="2"/>
  <c r="X101" i="2"/>
  <c r="W101" i="2"/>
  <c r="V101" i="2"/>
  <c r="U101" i="2"/>
  <c r="T101" i="2"/>
  <c r="S101" i="2"/>
  <c r="R101" i="2"/>
  <c r="Q101" i="2"/>
  <c r="P101" i="2"/>
  <c r="O101" i="2"/>
  <c r="N101" i="2"/>
  <c r="M101" i="2"/>
  <c r="L101" i="2"/>
  <c r="K101" i="2"/>
  <c r="J101" i="2"/>
  <c r="I101" i="2"/>
  <c r="H101" i="2"/>
  <c r="G101" i="2"/>
  <c r="F101" i="2"/>
  <c r="E101" i="2"/>
  <c r="D101" i="2"/>
  <c r="C101" i="2"/>
  <c r="AQ100" i="2"/>
  <c r="AP100" i="2"/>
  <c r="AO100" i="2"/>
  <c r="AN100" i="2"/>
  <c r="AM100" i="2"/>
  <c r="AL100" i="2"/>
  <c r="AK100" i="2"/>
  <c r="AJ100" i="2"/>
  <c r="AI100" i="2"/>
  <c r="AH100" i="2"/>
  <c r="AG100" i="2"/>
  <c r="AF100" i="2"/>
  <c r="AE100" i="2"/>
  <c r="AD100" i="2"/>
  <c r="AC100" i="2"/>
  <c r="AB100" i="2"/>
  <c r="AA100" i="2"/>
  <c r="Z100" i="2"/>
  <c r="Y100" i="2"/>
  <c r="X100" i="2"/>
  <c r="W100" i="2"/>
  <c r="V100" i="2"/>
  <c r="U100" i="2"/>
  <c r="T100" i="2"/>
  <c r="S100" i="2"/>
  <c r="R100" i="2"/>
  <c r="Q100" i="2"/>
  <c r="P100" i="2"/>
  <c r="O100" i="2"/>
  <c r="N100" i="2"/>
  <c r="M100" i="2"/>
  <c r="L100" i="2"/>
  <c r="K100" i="2"/>
  <c r="J100" i="2"/>
  <c r="I100" i="2"/>
  <c r="H100" i="2"/>
  <c r="G100" i="2"/>
  <c r="F100" i="2"/>
  <c r="E100" i="2"/>
  <c r="D100" i="2"/>
  <c r="C100" i="2"/>
  <c r="AQ99" i="2"/>
  <c r="AP99" i="2"/>
  <c r="AO99" i="2"/>
  <c r="AN99" i="2"/>
  <c r="AM99" i="2"/>
  <c r="AL99" i="2"/>
  <c r="AK99" i="2"/>
  <c r="AJ99" i="2"/>
  <c r="AI99" i="2"/>
  <c r="AH99" i="2"/>
  <c r="AG99" i="2"/>
  <c r="AF99" i="2"/>
  <c r="AE99" i="2"/>
  <c r="AD99" i="2"/>
  <c r="AC99" i="2"/>
  <c r="AB99" i="2"/>
  <c r="AA99" i="2"/>
  <c r="Z99" i="2"/>
  <c r="Y99" i="2"/>
  <c r="X99" i="2"/>
  <c r="W99" i="2"/>
  <c r="V99" i="2"/>
  <c r="U99" i="2"/>
  <c r="T99" i="2"/>
  <c r="S99" i="2"/>
  <c r="R99" i="2"/>
  <c r="Q99" i="2"/>
  <c r="P99" i="2"/>
  <c r="O99" i="2"/>
  <c r="N99" i="2"/>
  <c r="M99" i="2"/>
  <c r="L99" i="2"/>
  <c r="K99" i="2"/>
  <c r="J99" i="2"/>
  <c r="I99" i="2"/>
  <c r="H99" i="2"/>
  <c r="G99" i="2"/>
  <c r="F99" i="2"/>
  <c r="E99" i="2"/>
  <c r="D99" i="2"/>
  <c r="C99" i="2"/>
  <c r="AQ98" i="2"/>
  <c r="AP98" i="2"/>
  <c r="AO98" i="2"/>
  <c r="AN98" i="2"/>
  <c r="AM98" i="2"/>
  <c r="AL98" i="2"/>
  <c r="AK98" i="2"/>
  <c r="AJ98" i="2"/>
  <c r="AI98" i="2"/>
  <c r="AH98" i="2"/>
  <c r="AG98" i="2"/>
  <c r="AF98" i="2"/>
  <c r="AE98" i="2"/>
  <c r="AD98" i="2"/>
  <c r="AC98" i="2"/>
  <c r="AB98" i="2"/>
  <c r="AA98" i="2"/>
  <c r="Z98" i="2"/>
  <c r="Y98" i="2"/>
  <c r="X98" i="2"/>
  <c r="W98" i="2"/>
  <c r="V98" i="2"/>
  <c r="U98" i="2"/>
  <c r="T98" i="2"/>
  <c r="S98" i="2"/>
  <c r="R98" i="2"/>
  <c r="Q98" i="2"/>
  <c r="P98" i="2"/>
  <c r="O98" i="2"/>
  <c r="N98" i="2"/>
  <c r="M98" i="2"/>
  <c r="L98" i="2"/>
  <c r="K98" i="2"/>
  <c r="J98" i="2"/>
  <c r="I98" i="2"/>
  <c r="H98" i="2"/>
  <c r="G98" i="2"/>
  <c r="F98" i="2"/>
  <c r="E98" i="2"/>
  <c r="D98" i="2"/>
  <c r="C98" i="2"/>
  <c r="AQ97" i="2"/>
  <c r="AP97" i="2"/>
  <c r="AO97" i="2"/>
  <c r="AN97" i="2"/>
  <c r="AM97" i="2"/>
  <c r="AL97" i="2"/>
  <c r="AK97" i="2"/>
  <c r="AJ97" i="2"/>
  <c r="AI97" i="2"/>
  <c r="AH97" i="2"/>
  <c r="AG97" i="2"/>
  <c r="AF97" i="2"/>
  <c r="AE97" i="2"/>
  <c r="AD97" i="2"/>
  <c r="AC97" i="2"/>
  <c r="AB97" i="2"/>
  <c r="AA97" i="2"/>
  <c r="Z97" i="2"/>
  <c r="Y97" i="2"/>
  <c r="X97" i="2"/>
  <c r="W97" i="2"/>
  <c r="V97" i="2"/>
  <c r="U97" i="2"/>
  <c r="T97" i="2"/>
  <c r="S97" i="2"/>
  <c r="R97" i="2"/>
  <c r="Q97" i="2"/>
  <c r="P97" i="2"/>
  <c r="O97" i="2"/>
  <c r="N97" i="2"/>
  <c r="M97" i="2"/>
  <c r="L97" i="2"/>
  <c r="K97" i="2"/>
  <c r="J97" i="2"/>
  <c r="I97" i="2"/>
  <c r="H97" i="2"/>
  <c r="G97" i="2"/>
  <c r="F97" i="2"/>
  <c r="E97" i="2"/>
  <c r="D97" i="2"/>
  <c r="C97" i="2"/>
  <c r="AQ96" i="2"/>
  <c r="AP96" i="2"/>
  <c r="AO96" i="2"/>
  <c r="AN96" i="2"/>
  <c r="AM96" i="2"/>
  <c r="AL96" i="2"/>
  <c r="AK96" i="2"/>
  <c r="AJ96" i="2"/>
  <c r="AI96" i="2"/>
  <c r="AH96" i="2"/>
  <c r="AG96" i="2"/>
  <c r="AF96" i="2"/>
  <c r="AE96" i="2"/>
  <c r="AD96" i="2"/>
  <c r="AC96" i="2"/>
  <c r="AB96" i="2"/>
  <c r="AA96" i="2"/>
  <c r="Z96" i="2"/>
  <c r="Y96" i="2"/>
  <c r="X96" i="2"/>
  <c r="W96" i="2"/>
  <c r="V96" i="2"/>
  <c r="U96" i="2"/>
  <c r="T96" i="2"/>
  <c r="S96" i="2"/>
  <c r="R96" i="2"/>
  <c r="Q96" i="2"/>
  <c r="P96" i="2"/>
  <c r="O96" i="2"/>
  <c r="N96" i="2"/>
  <c r="M96" i="2"/>
  <c r="L96" i="2"/>
  <c r="K96" i="2"/>
  <c r="J96" i="2"/>
  <c r="I96" i="2"/>
  <c r="H96" i="2"/>
  <c r="G96" i="2"/>
  <c r="F96" i="2"/>
  <c r="E96" i="2"/>
  <c r="D96" i="2"/>
  <c r="C96" i="2"/>
  <c r="A118" i="2"/>
  <c r="A117" i="2"/>
  <c r="A116" i="2"/>
  <c r="A115" i="2"/>
  <c r="A114" i="2"/>
  <c r="A113" i="2"/>
  <c r="A112" i="2"/>
  <c r="A111" i="2"/>
  <c r="A110" i="2"/>
  <c r="A109" i="2"/>
  <c r="A108" i="2"/>
  <c r="A107" i="2"/>
  <c r="A106" i="2"/>
  <c r="A105" i="2"/>
  <c r="A104" i="2"/>
  <c r="A103" i="2"/>
  <c r="A102" i="2"/>
  <c r="A101" i="2"/>
  <c r="A100" i="2"/>
  <c r="A99" i="2"/>
  <c r="A98" i="2"/>
  <c r="A97" i="2"/>
  <c r="A96" i="2"/>
  <c r="F94" i="2"/>
  <c r="D94" i="2"/>
  <c r="BZ4" i="2"/>
  <c r="BZ5" i="2" s="1"/>
  <c r="D1" i="2"/>
  <c r="J91" i="2"/>
  <c r="I91" i="2"/>
  <c r="H91" i="2"/>
  <c r="G91" i="2"/>
  <c r="D91" i="2"/>
  <c r="J90" i="2"/>
  <c r="I90" i="2"/>
  <c r="H90" i="2"/>
  <c r="G90" i="2"/>
  <c r="D90" i="2"/>
  <c r="J89" i="2"/>
  <c r="I89" i="2"/>
  <c r="H89" i="2"/>
  <c r="G89" i="2"/>
  <c r="D89" i="2"/>
  <c r="J88" i="2"/>
  <c r="I88" i="2"/>
  <c r="H88" i="2"/>
  <c r="G88" i="2"/>
  <c r="D88" i="2"/>
  <c r="J87" i="2"/>
  <c r="I87" i="2"/>
  <c r="H87" i="2"/>
  <c r="G87" i="2"/>
  <c r="D87" i="2"/>
  <c r="J86" i="2"/>
  <c r="I86" i="2"/>
  <c r="H86" i="2"/>
  <c r="G86" i="2"/>
  <c r="D86" i="2"/>
  <c r="J85" i="2"/>
  <c r="I85" i="2"/>
  <c r="H85" i="2"/>
  <c r="G85" i="2"/>
  <c r="D85" i="2"/>
  <c r="J84" i="2"/>
  <c r="I84" i="2"/>
  <c r="H84" i="2"/>
  <c r="G84" i="2"/>
  <c r="D84" i="2"/>
  <c r="J83" i="2"/>
  <c r="I83" i="2"/>
  <c r="H83" i="2"/>
  <c r="G83" i="2"/>
  <c r="D83" i="2"/>
  <c r="J82" i="2"/>
  <c r="I82" i="2"/>
  <c r="H82" i="2"/>
  <c r="G82" i="2"/>
  <c r="D82" i="2"/>
  <c r="J81" i="2"/>
  <c r="I81" i="2"/>
  <c r="H81" i="2"/>
  <c r="G81" i="2"/>
  <c r="D81" i="2"/>
  <c r="J80" i="2"/>
  <c r="I80" i="2"/>
  <c r="H80" i="2"/>
  <c r="G80" i="2"/>
  <c r="D80" i="2"/>
  <c r="J79" i="2"/>
  <c r="I79" i="2"/>
  <c r="H79" i="2"/>
  <c r="G79" i="2"/>
  <c r="D79" i="2"/>
  <c r="J78" i="2"/>
  <c r="I78" i="2"/>
  <c r="H78" i="2"/>
  <c r="G78" i="2"/>
  <c r="D78" i="2"/>
  <c r="J77" i="2"/>
  <c r="I77" i="2"/>
  <c r="H77" i="2"/>
  <c r="G77" i="2"/>
  <c r="D77" i="2"/>
  <c r="J76" i="2"/>
  <c r="I76" i="2"/>
  <c r="H76" i="2"/>
  <c r="G76" i="2"/>
  <c r="D76" i="2"/>
  <c r="J75" i="2"/>
  <c r="I75" i="2"/>
  <c r="H75" i="2"/>
  <c r="G75" i="2"/>
  <c r="D75" i="2"/>
  <c r="J74" i="2"/>
  <c r="I74" i="2"/>
  <c r="H74" i="2"/>
  <c r="G74" i="2"/>
  <c r="D74" i="2"/>
  <c r="J73" i="2"/>
  <c r="I73" i="2"/>
  <c r="H73" i="2"/>
  <c r="G73" i="2"/>
  <c r="D73" i="2"/>
  <c r="J72" i="2"/>
  <c r="I72" i="2"/>
  <c r="H72" i="2"/>
  <c r="G72" i="2"/>
  <c r="D72" i="2"/>
  <c r="J71" i="2"/>
  <c r="I71" i="2"/>
  <c r="H71" i="2"/>
  <c r="G71" i="2"/>
  <c r="D71" i="2"/>
  <c r="J70" i="2"/>
  <c r="I70" i="2"/>
  <c r="H70" i="2"/>
  <c r="G70" i="2"/>
  <c r="D70" i="2"/>
  <c r="J69" i="2"/>
  <c r="I69" i="2"/>
  <c r="H69" i="2"/>
  <c r="G69" i="2"/>
  <c r="D69" i="2"/>
  <c r="J68" i="2"/>
  <c r="I68" i="2"/>
  <c r="H68" i="2"/>
  <c r="G68" i="2"/>
  <c r="D68" i="2"/>
  <c r="J67" i="2"/>
  <c r="I67" i="2"/>
  <c r="H67" i="2"/>
  <c r="G67" i="2"/>
  <c r="D67" i="2"/>
  <c r="J66" i="2"/>
  <c r="I66" i="2"/>
  <c r="H66" i="2"/>
  <c r="G66" i="2"/>
  <c r="D66" i="2"/>
  <c r="J65" i="2"/>
  <c r="I65" i="2"/>
  <c r="H65" i="2"/>
  <c r="G65" i="2"/>
  <c r="D65" i="2"/>
  <c r="J64" i="2"/>
  <c r="I64" i="2"/>
  <c r="H64" i="2"/>
  <c r="G64" i="2"/>
  <c r="D64" i="2"/>
  <c r="J63" i="2"/>
  <c r="I63" i="2"/>
  <c r="H63" i="2"/>
  <c r="G63" i="2"/>
  <c r="D63" i="2"/>
  <c r="J62" i="2"/>
  <c r="I62" i="2"/>
  <c r="H62" i="2"/>
  <c r="G62" i="2"/>
  <c r="D62" i="2"/>
  <c r="J61" i="2"/>
  <c r="I61" i="2"/>
  <c r="H61" i="2"/>
  <c r="G61" i="2"/>
  <c r="D61" i="2"/>
  <c r="J60" i="2"/>
  <c r="I60" i="2"/>
  <c r="H60" i="2"/>
  <c r="G60" i="2"/>
  <c r="D60" i="2"/>
  <c r="J59" i="2"/>
  <c r="I59" i="2"/>
  <c r="H59" i="2"/>
  <c r="G59" i="2"/>
  <c r="D59" i="2"/>
  <c r="J58" i="2"/>
  <c r="I58" i="2"/>
  <c r="H58" i="2"/>
  <c r="G58" i="2"/>
  <c r="D58" i="2"/>
  <c r="J57" i="2"/>
  <c r="I57" i="2"/>
  <c r="H57" i="2"/>
  <c r="G57" i="2"/>
  <c r="D57" i="2"/>
  <c r="J56" i="2"/>
  <c r="I56" i="2"/>
  <c r="H56" i="2"/>
  <c r="G56" i="2"/>
  <c r="D56" i="2"/>
  <c r="J55" i="2"/>
  <c r="I55" i="2"/>
  <c r="H55" i="2"/>
  <c r="G55" i="2"/>
  <c r="D55" i="2"/>
  <c r="J54" i="2"/>
  <c r="I54" i="2"/>
  <c r="H54" i="2"/>
  <c r="G54" i="2"/>
  <c r="D54" i="2"/>
  <c r="J53" i="2"/>
  <c r="I53" i="2"/>
  <c r="H53" i="2"/>
  <c r="G53" i="2"/>
  <c r="D53" i="2"/>
  <c r="J52" i="2"/>
  <c r="I52" i="2"/>
  <c r="H52" i="2"/>
  <c r="G52" i="2"/>
  <c r="D52" i="2"/>
  <c r="J51" i="2"/>
  <c r="I51" i="2"/>
  <c r="H51" i="2"/>
  <c r="G51" i="2"/>
  <c r="D51" i="2"/>
  <c r="J50" i="2"/>
  <c r="I50" i="2"/>
  <c r="H50" i="2"/>
  <c r="G50" i="2"/>
  <c r="D50" i="2"/>
  <c r="J49" i="2"/>
  <c r="I49" i="2"/>
  <c r="H49" i="2"/>
  <c r="G49" i="2"/>
  <c r="D49" i="2"/>
  <c r="J48" i="2"/>
  <c r="I48" i="2"/>
  <c r="H48" i="2"/>
  <c r="G48" i="2"/>
  <c r="D48" i="2"/>
  <c r="J47" i="2"/>
  <c r="I47" i="2"/>
  <c r="H47" i="2"/>
  <c r="G47" i="2"/>
  <c r="D47" i="2"/>
  <c r="J46" i="2"/>
  <c r="I46" i="2"/>
  <c r="H46" i="2"/>
  <c r="G46" i="2"/>
  <c r="D46" i="2"/>
  <c r="J45" i="2"/>
  <c r="I45" i="2"/>
  <c r="H45" i="2"/>
  <c r="G45" i="2"/>
  <c r="D45" i="2"/>
  <c r="J44" i="2"/>
  <c r="I44" i="2"/>
  <c r="H44" i="2"/>
  <c r="G44" i="2"/>
  <c r="D44" i="2"/>
  <c r="J43" i="2"/>
  <c r="I43" i="2"/>
  <c r="H43" i="2"/>
  <c r="G43" i="2"/>
  <c r="D43" i="2"/>
  <c r="J42" i="2"/>
  <c r="I42" i="2"/>
  <c r="H42" i="2"/>
  <c r="G42" i="2"/>
  <c r="D42" i="2"/>
  <c r="J41" i="2"/>
  <c r="I41" i="2"/>
  <c r="H41" i="2"/>
  <c r="G41" i="2"/>
  <c r="D41" i="2"/>
  <c r="J40" i="2"/>
  <c r="I40" i="2"/>
  <c r="H40" i="2"/>
  <c r="G40" i="2"/>
  <c r="D40" i="2"/>
  <c r="J39" i="2"/>
  <c r="I39" i="2"/>
  <c r="H39" i="2"/>
  <c r="G39" i="2"/>
  <c r="D39" i="2"/>
  <c r="J38" i="2"/>
  <c r="I38" i="2"/>
  <c r="H38" i="2"/>
  <c r="G38" i="2"/>
  <c r="D38" i="2"/>
  <c r="J37" i="2"/>
  <c r="I37" i="2"/>
  <c r="H37" i="2"/>
  <c r="G37" i="2"/>
  <c r="D37" i="2"/>
  <c r="J36" i="2"/>
  <c r="I36" i="2"/>
  <c r="H36" i="2"/>
  <c r="G36" i="2"/>
  <c r="D36" i="2"/>
  <c r="J35" i="2"/>
  <c r="I35" i="2"/>
  <c r="H35" i="2"/>
  <c r="G35" i="2"/>
  <c r="D35" i="2"/>
  <c r="J34" i="2"/>
  <c r="I34" i="2"/>
  <c r="H34" i="2"/>
  <c r="G34" i="2"/>
  <c r="D34" i="2"/>
  <c r="J33" i="2"/>
  <c r="I33" i="2"/>
  <c r="H33" i="2"/>
  <c r="G33" i="2"/>
  <c r="D33" i="2"/>
  <c r="J32" i="2"/>
  <c r="I32" i="2"/>
  <c r="H32" i="2"/>
  <c r="G32" i="2"/>
  <c r="D3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A27" i="2"/>
  <c r="D30" i="2"/>
  <c r="F30" i="2"/>
  <c r="CV27" i="2"/>
  <c r="CU27" i="2"/>
  <c r="CT27" i="2"/>
  <c r="CS27" i="2"/>
  <c r="CR27" i="2"/>
  <c r="CQ27" i="2"/>
  <c r="CP27" i="2"/>
  <c r="CO27" i="2"/>
  <c r="CN27" i="2"/>
  <c r="CM27" i="2"/>
  <c r="CL27" i="2"/>
  <c r="CK27" i="2"/>
  <c r="CJ27" i="2"/>
  <c r="CI27" i="2"/>
  <c r="CH27" i="2"/>
  <c r="CG27" i="2"/>
  <c r="CF27" i="2"/>
  <c r="CE27" i="2"/>
  <c r="CD27" i="2"/>
  <c r="CC27" i="2"/>
  <c r="CB27" i="2"/>
  <c r="CA27" i="2"/>
  <c r="BZ27" i="2"/>
  <c r="BY27" i="2"/>
  <c r="BX27" i="2"/>
  <c r="BW27" i="2"/>
  <c r="BV27" i="2"/>
  <c r="BU27" i="2"/>
  <c r="BT27" i="2"/>
  <c r="BS27" i="2"/>
  <c r="BR27"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E27" i="2"/>
  <c r="D27" i="2"/>
  <c r="C27"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A19" i="2"/>
  <c r="F91" i="2"/>
  <c r="E90" i="2"/>
  <c r="F90" i="2"/>
  <c r="F89" i="2"/>
  <c r="E88" i="2"/>
  <c r="F88" i="2"/>
  <c r="E87" i="2"/>
  <c r="F86" i="2"/>
  <c r="F85" i="2"/>
  <c r="E84" i="2"/>
  <c r="F83" i="2"/>
  <c r="F82" i="2"/>
  <c r="E81" i="2"/>
  <c r="F80" i="2"/>
  <c r="F79" i="2"/>
  <c r="E78" i="2"/>
  <c r="E77" i="2"/>
  <c r="F77" i="2"/>
  <c r="E76" i="2"/>
  <c r="E75" i="2"/>
  <c r="E74" i="2"/>
  <c r="E73" i="2"/>
  <c r="E72" i="2"/>
  <c r="F71" i="2"/>
  <c r="E71" i="2"/>
  <c r="F70" i="2"/>
  <c r="E69" i="2"/>
  <c r="E68" i="2"/>
  <c r="E67" i="2"/>
  <c r="E66" i="2"/>
  <c r="E65" i="2"/>
  <c r="F64" i="2"/>
  <c r="E63" i="2"/>
  <c r="F63" i="2"/>
  <c r="E62" i="2"/>
  <c r="F61" i="2"/>
  <c r="F60" i="2"/>
  <c r="E59" i="2"/>
  <c r="F58" i="2"/>
  <c r="E57" i="2"/>
  <c r="F56" i="2"/>
  <c r="E55" i="2"/>
  <c r="F54" i="2"/>
  <c r="F53" i="2"/>
  <c r="F52" i="2"/>
  <c r="E51" i="2"/>
  <c r="E50" i="2"/>
  <c r="F49" i="2"/>
  <c r="F48" i="2"/>
  <c r="E47" i="2"/>
  <c r="E46" i="2"/>
  <c r="E45" i="2"/>
  <c r="F44" i="2"/>
  <c r="F43" i="2"/>
  <c r="F42" i="2"/>
  <c r="E41" i="2"/>
  <c r="E40" i="2"/>
  <c r="E39" i="2"/>
  <c r="F39" i="2"/>
  <c r="F38" i="2"/>
  <c r="F37" i="2"/>
  <c r="E36" i="2"/>
  <c r="F35" i="2"/>
  <c r="F34" i="2"/>
  <c r="F33" i="2"/>
  <c r="Z11" i="2"/>
  <c r="AA11" i="2"/>
  <c r="AC11" i="2"/>
  <c r="AH11" i="2"/>
  <c r="AJ11" i="2"/>
  <c r="AL11" i="2"/>
  <c r="AN11" i="2"/>
  <c r="AP11" i="2"/>
  <c r="AR11" i="2"/>
  <c r="AT11" i="2"/>
  <c r="AV11" i="2"/>
  <c r="AX11" i="2"/>
  <c r="BI11" i="2"/>
  <c r="F32" i="4" s="1"/>
  <c r="BJ11" i="2"/>
  <c r="I32" i="4" s="1"/>
  <c r="BK11" i="2"/>
  <c r="L32" i="4" s="1"/>
  <c r="BL11" i="2"/>
  <c r="O32" i="4"/>
  <c r="BM11" i="2"/>
  <c r="R32" i="4" s="1"/>
  <c r="BN11" i="2"/>
  <c r="U32" i="4" s="1"/>
  <c r="BO11" i="2"/>
  <c r="X32" i="4" s="1"/>
  <c r="BP11" i="2"/>
  <c r="AD32" i="4"/>
  <c r="BQ11" i="2"/>
  <c r="Z10" i="2"/>
  <c r="AA10" i="2"/>
  <c r="AC10" i="2"/>
  <c r="AH10" i="2"/>
  <c r="AJ10" i="2"/>
  <c r="AL10" i="2"/>
  <c r="AN10" i="2"/>
  <c r="AP10" i="2"/>
  <c r="AR10" i="2"/>
  <c r="AT10" i="2"/>
  <c r="AV10" i="2"/>
  <c r="AX10" i="2"/>
  <c r="BI10" i="2"/>
  <c r="F31" i="4"/>
  <c r="BJ10" i="2"/>
  <c r="I31" i="4" s="1"/>
  <c r="BK10" i="2"/>
  <c r="L31" i="4" s="1"/>
  <c r="BL10" i="2"/>
  <c r="O31" i="4"/>
  <c r="BM10" i="2"/>
  <c r="R31" i="4"/>
  <c r="BN10" i="2"/>
  <c r="U31" i="4" s="1"/>
  <c r="BO10" i="2"/>
  <c r="X31" i="4" s="1"/>
  <c r="BP10" i="2"/>
  <c r="AC31" i="4"/>
  <c r="BQ10" i="2"/>
  <c r="Z9" i="2"/>
  <c r="AA9" i="2"/>
  <c r="AC9" i="2"/>
  <c r="AH9" i="2"/>
  <c r="AJ9" i="2"/>
  <c r="AL9" i="2"/>
  <c r="AN9" i="2"/>
  <c r="AP9" i="2"/>
  <c r="AR9" i="2"/>
  <c r="AT9" i="2"/>
  <c r="AV9" i="2"/>
  <c r="AX9" i="2"/>
  <c r="BI9" i="2"/>
  <c r="F30" i="4" s="1"/>
  <c r="BJ9" i="2"/>
  <c r="I30" i="4" s="1"/>
  <c r="BK9" i="2"/>
  <c r="L30" i="4"/>
  <c r="BL9" i="2"/>
  <c r="O30" i="4" s="1"/>
  <c r="BM9" i="2"/>
  <c r="R30" i="4" s="1"/>
  <c r="BN9" i="2"/>
  <c r="U30" i="4" s="1"/>
  <c r="BO9" i="2"/>
  <c r="X30" i="4"/>
  <c r="BP9" i="2"/>
  <c r="AA30" i="4" s="1"/>
  <c r="BQ9" i="2"/>
  <c r="Z8" i="2"/>
  <c r="AA8" i="2"/>
  <c r="AC8" i="2"/>
  <c r="AH8" i="2"/>
  <c r="AJ8" i="2"/>
  <c r="AL8" i="2"/>
  <c r="AN8" i="2"/>
  <c r="AP8" i="2"/>
  <c r="AR8" i="2"/>
  <c r="AT8" i="2"/>
  <c r="AV8" i="2"/>
  <c r="AX8" i="2"/>
  <c r="BI8" i="2"/>
  <c r="F29" i="4" s="1"/>
  <c r="BJ8" i="2"/>
  <c r="I29" i="4" s="1"/>
  <c r="BK8" i="2"/>
  <c r="L29" i="4"/>
  <c r="BL8" i="2"/>
  <c r="O29" i="4"/>
  <c r="BM8" i="2"/>
  <c r="R29" i="4" s="1"/>
  <c r="BN8" i="2"/>
  <c r="U29" i="4" s="1"/>
  <c r="BO8" i="2"/>
  <c r="X29" i="4"/>
  <c r="BP8" i="2"/>
  <c r="AD29" i="4"/>
  <c r="AA29" i="4"/>
  <c r="BQ8" i="2"/>
  <c r="Z7" i="2"/>
  <c r="AA7" i="2"/>
  <c r="AC7" i="2"/>
  <c r="AH7" i="2"/>
  <c r="AJ7" i="2"/>
  <c r="AL7" i="2"/>
  <c r="AN7" i="2"/>
  <c r="AP7" i="2"/>
  <c r="AR7" i="2"/>
  <c r="AT7" i="2"/>
  <c r="AV7" i="2"/>
  <c r="AX7" i="2"/>
  <c r="BI7" i="2"/>
  <c r="F28" i="4"/>
  <c r="BJ7" i="2"/>
  <c r="I28" i="4" s="1"/>
  <c r="BK7" i="2"/>
  <c r="L28" i="4" s="1"/>
  <c r="BL7" i="2"/>
  <c r="O28" i="4"/>
  <c r="BM7" i="2"/>
  <c r="R28" i="4"/>
  <c r="BN7" i="2"/>
  <c r="U28" i="4" s="1"/>
  <c r="BO7" i="2"/>
  <c r="X28" i="4" s="1"/>
  <c r="BP7" i="2"/>
  <c r="AE28" i="4"/>
  <c r="BQ7" i="2"/>
  <c r="Z6" i="2"/>
  <c r="AA6" i="2"/>
  <c r="AC6" i="2"/>
  <c r="AH6" i="2"/>
  <c r="AJ6" i="2"/>
  <c r="AL6" i="2"/>
  <c r="AN6" i="2"/>
  <c r="AP6" i="2"/>
  <c r="AR6" i="2"/>
  <c r="AT6" i="2"/>
  <c r="AV6" i="2"/>
  <c r="AX6" i="2"/>
  <c r="BI6" i="2"/>
  <c r="F27" i="4" s="1"/>
  <c r="BJ6" i="2"/>
  <c r="I27" i="4" s="1"/>
  <c r="BK6" i="2"/>
  <c r="L27" i="4"/>
  <c r="BL6" i="2"/>
  <c r="O27" i="4" s="1"/>
  <c r="BM6" i="2"/>
  <c r="R27" i="4" s="1"/>
  <c r="BN6" i="2"/>
  <c r="U27" i="4" s="1"/>
  <c r="BO6" i="2"/>
  <c r="X27" i="4"/>
  <c r="BP6" i="2"/>
  <c r="BQ6" i="2"/>
  <c r="Z5" i="2"/>
  <c r="AA5" i="2"/>
  <c r="AC5" i="2"/>
  <c r="AH5" i="2"/>
  <c r="AJ5" i="2"/>
  <c r="AL5" i="2"/>
  <c r="AN5" i="2"/>
  <c r="AP5" i="2"/>
  <c r="AR5" i="2"/>
  <c r="AT5" i="2"/>
  <c r="AV5" i="2"/>
  <c r="AX5" i="2"/>
  <c r="BI5" i="2"/>
  <c r="F26" i="4"/>
  <c r="BJ5" i="2"/>
  <c r="I26" i="4" s="1"/>
  <c r="BK5" i="2"/>
  <c r="L26" i="4" s="1"/>
  <c r="BL5" i="2"/>
  <c r="O26" i="4" s="1"/>
  <c r="BM5" i="2"/>
  <c r="R26" i="4"/>
  <c r="BN5" i="2"/>
  <c r="U26" i="4" s="1"/>
  <c r="BO5" i="2"/>
  <c r="X26" i="4" s="1"/>
  <c r="BP5" i="2"/>
  <c r="AC26" i="4" s="1"/>
  <c r="BQ5" i="2"/>
  <c r="CC4" i="2"/>
  <c r="CB4" i="2"/>
  <c r="CB11" i="2" s="1"/>
  <c r="CA4" i="2"/>
  <c r="CA6" i="2" s="1"/>
  <c r="BY4" i="2"/>
  <c r="BY8" i="2" s="1"/>
  <c r="BX4" i="2"/>
  <c r="BX8" i="2"/>
  <c r="BW4" i="2"/>
  <c r="BW10" i="2" s="1"/>
  <c r="BV4" i="2"/>
  <c r="BV11" i="2" s="1"/>
  <c r="CD4" i="2"/>
  <c r="CD10" i="2" s="1"/>
  <c r="AJ51" i="32"/>
  <c r="BS4" i="2"/>
  <c r="BS9" i="2" s="1"/>
  <c r="BQ4" i="2"/>
  <c r="BP4" i="2"/>
  <c r="AE25" i="4"/>
  <c r="BO4" i="2"/>
  <c r="X25" i="4"/>
  <c r="BN4" i="2"/>
  <c r="U25" i="4" s="1"/>
  <c r="BL4" i="2"/>
  <c r="O25" i="4" s="1"/>
  <c r="BK4" i="2"/>
  <c r="L25" i="4"/>
  <c r="BJ4" i="2"/>
  <c r="I25" i="4"/>
  <c r="BM4" i="2"/>
  <c r="R25" i="4" s="1"/>
  <c r="BI4" i="2"/>
  <c r="F25" i="4" s="1"/>
  <c r="AX4" i="2"/>
  <c r="AV4" i="2"/>
  <c r="AT4" i="2"/>
  <c r="AR4" i="2"/>
  <c r="AN4" i="2"/>
  <c r="AL4" i="2"/>
  <c r="AJ4" i="2"/>
  <c r="AP4" i="2"/>
  <c r="AH4" i="2"/>
  <c r="AC4" i="2"/>
  <c r="AA4" i="2"/>
  <c r="Z4" i="2"/>
  <c r="E4" i="2"/>
  <c r="B194" i="32"/>
  <c r="B183" i="32"/>
  <c r="B172" i="32"/>
  <c r="AL194" i="32"/>
  <c r="AL193" i="32"/>
  <c r="AL192" i="32"/>
  <c r="AL191" i="32"/>
  <c r="AL190" i="32"/>
  <c r="AL189" i="32"/>
  <c r="AL188" i="32"/>
  <c r="AL187" i="32"/>
  <c r="B191" i="32"/>
  <c r="AL186" i="32"/>
  <c r="AJ186" i="32"/>
  <c r="AI186" i="32"/>
  <c r="C188" i="32" s="1"/>
  <c r="AH186" i="32"/>
  <c r="B188" i="32"/>
  <c r="AE11" i="2" s="1"/>
  <c r="AL183" i="32"/>
  <c r="AL182" i="32"/>
  <c r="AL181" i="32"/>
  <c r="AL180" i="32"/>
  <c r="AL179" i="32"/>
  <c r="AL178" i="32"/>
  <c r="AL177" i="32"/>
  <c r="AL176" i="32"/>
  <c r="AL175" i="32"/>
  <c r="B180" i="32" s="1"/>
  <c r="AJ175" i="32"/>
  <c r="AI175" i="32"/>
  <c r="C177" i="32"/>
  <c r="AF10" i="2" s="1"/>
  <c r="B31" i="4" s="1"/>
  <c r="AH175" i="32"/>
  <c r="B177" i="32" s="1"/>
  <c r="AL172" i="32"/>
  <c r="AL171" i="32"/>
  <c r="AL170" i="32"/>
  <c r="AL169" i="32"/>
  <c r="AL168" i="32"/>
  <c r="B169" i="32" s="1"/>
  <c r="AL167" i="32"/>
  <c r="AL166" i="32"/>
  <c r="AL165" i="32"/>
  <c r="AL164" i="32"/>
  <c r="AJ164" i="32"/>
  <c r="AK164" i="32" s="1"/>
  <c r="M164" i="32" s="1"/>
  <c r="AZ9" i="2" s="1"/>
  <c r="D30" i="4" s="1"/>
  <c r="AI164" i="32"/>
  <c r="C166" i="32" s="1"/>
  <c r="AH164" i="32"/>
  <c r="B166" i="32"/>
  <c r="AE9" i="2" s="1"/>
  <c r="AL161" i="32"/>
  <c r="AL160" i="32"/>
  <c r="AL159" i="32"/>
  <c r="AL158" i="32"/>
  <c r="AL157" i="32"/>
  <c r="AL156" i="32"/>
  <c r="AL155" i="32"/>
  <c r="B158" i="32" s="1"/>
  <c r="AL154" i="32"/>
  <c r="AL153" i="32"/>
  <c r="AJ153" i="32"/>
  <c r="AK154" i="32" s="1"/>
  <c r="M154" i="32" s="1"/>
  <c r="BA8" i="2" s="1"/>
  <c r="G29" i="4" s="1"/>
  <c r="AI153" i="32"/>
  <c r="C155" i="32"/>
  <c r="AF8" i="2" s="1"/>
  <c r="B29" i="4" s="1"/>
  <c r="AH153" i="32"/>
  <c r="B155" i="32" s="1"/>
  <c r="AL150" i="32"/>
  <c r="AL149" i="32"/>
  <c r="AL148" i="32"/>
  <c r="AL147" i="32"/>
  <c r="AL146" i="32"/>
  <c r="AL145" i="32"/>
  <c r="AL144" i="32"/>
  <c r="AL143" i="32"/>
  <c r="AL142" i="32"/>
  <c r="B147" i="32" s="1"/>
  <c r="AJ142" i="32"/>
  <c r="AK148" i="32" s="1"/>
  <c r="M148" i="32" s="1"/>
  <c r="BF7" i="2" s="1"/>
  <c r="V28" i="4" s="1"/>
  <c r="AI142" i="32"/>
  <c r="C144" i="32" s="1"/>
  <c r="AH142" i="32"/>
  <c r="B144" i="32"/>
  <c r="AE7" i="2" s="1"/>
  <c r="AL139" i="32"/>
  <c r="AL138" i="32"/>
  <c r="AL137" i="32"/>
  <c r="AL136" i="32"/>
  <c r="AL135" i="32"/>
  <c r="AL134" i="32"/>
  <c r="AL133" i="32"/>
  <c r="AL132" i="32"/>
  <c r="AL131" i="32"/>
  <c r="B136" i="32" s="1"/>
  <c r="AJ131" i="32"/>
  <c r="AI131" i="32"/>
  <c r="C133" i="32" s="1"/>
  <c r="AH131" i="32"/>
  <c r="B133" i="32"/>
  <c r="AE6" i="2" s="1"/>
  <c r="AL128" i="32"/>
  <c r="AL127" i="32"/>
  <c r="AL126" i="32"/>
  <c r="AL125" i="32"/>
  <c r="AL124" i="32"/>
  <c r="AL123" i="32"/>
  <c r="AL122" i="32"/>
  <c r="AL121" i="32"/>
  <c r="AL120" i="32"/>
  <c r="AJ120" i="32"/>
  <c r="AK126" i="32" s="1"/>
  <c r="M126" i="32" s="1"/>
  <c r="BF5" i="2" s="1"/>
  <c r="V26" i="4" s="1"/>
  <c r="AI120" i="32"/>
  <c r="C122" i="32" s="1"/>
  <c r="AF5" i="2" s="1"/>
  <c r="B26" i="4" s="1"/>
  <c r="AH120" i="32"/>
  <c r="B122" i="32" s="1"/>
  <c r="AJ109" i="32"/>
  <c r="AK113" i="32" s="1"/>
  <c r="M113" i="32" s="1"/>
  <c r="BD4" i="2" s="1"/>
  <c r="P25" i="4" s="1"/>
  <c r="AI109" i="32"/>
  <c r="C111" i="32" s="1"/>
  <c r="AL110" i="32"/>
  <c r="AL111" i="32"/>
  <c r="AL112" i="32"/>
  <c r="AL113" i="32"/>
  <c r="AL114" i="32"/>
  <c r="AL115" i="32"/>
  <c r="AL116" i="32"/>
  <c r="AL117" i="32"/>
  <c r="AL109" i="32"/>
  <c r="AH109" i="32"/>
  <c r="B111" i="32" s="1"/>
  <c r="AE4" i="2" s="1"/>
  <c r="BT9" i="2"/>
  <c r="BU9" i="2"/>
  <c r="BT10" i="2"/>
  <c r="BU10" i="2"/>
  <c r="BT11" i="2"/>
  <c r="BU11" i="2"/>
  <c r="BT5" i="2"/>
  <c r="BU5" i="2"/>
  <c r="BU7" i="2"/>
  <c r="BU8" i="2"/>
  <c r="BU6" i="2"/>
  <c r="BT6" i="2"/>
  <c r="BT7" i="2"/>
  <c r="BT8" i="2"/>
  <c r="Y11" i="4"/>
  <c r="AE30" i="4"/>
  <c r="BX9" i="2"/>
  <c r="AK167" i="32"/>
  <c r="M167" i="32" s="1"/>
  <c r="BC9" i="2" s="1"/>
  <c r="M30" i="4" s="1"/>
  <c r="CB7" i="2"/>
  <c r="AC30" i="4"/>
  <c r="CB10" i="2"/>
  <c r="AD27" i="4"/>
  <c r="AK134" i="32"/>
  <c r="M134" i="32" s="1"/>
  <c r="BC6" i="2" s="1"/>
  <c r="M27" i="4" s="1"/>
  <c r="BY11" i="2"/>
  <c r="AE26" i="4"/>
  <c r="AK188" i="32"/>
  <c r="M188" i="32" s="1"/>
  <c r="BB11" i="2" s="1"/>
  <c r="J32" i="4" s="1"/>
  <c r="CB9" i="2"/>
  <c r="CB5" i="2"/>
  <c r="CB8" i="2"/>
  <c r="AE31" i="4"/>
  <c r="BW11" i="2"/>
  <c r="BX10" i="2"/>
  <c r="F188" i="32"/>
  <c r="AG11" i="2" s="1"/>
  <c r="C32" i="4" s="1"/>
  <c r="AK190" i="32"/>
  <c r="M190" i="32"/>
  <c r="BD11" i="2" s="1"/>
  <c r="P32" i="4" s="1"/>
  <c r="BX5" i="2"/>
  <c r="I7" i="2"/>
  <c r="AA26" i="4"/>
  <c r="AK186" i="32"/>
  <c r="M186" i="32" s="1"/>
  <c r="AZ11" i="2" s="1"/>
  <c r="D32" i="4" s="1"/>
  <c r="AK191" i="32"/>
  <c r="M191" i="32"/>
  <c r="BE11" i="2" s="1"/>
  <c r="S32" i="4" s="1"/>
  <c r="AD26" i="4"/>
  <c r="AK145" i="32"/>
  <c r="M145" i="32" s="1"/>
  <c r="BC7" i="2" s="1"/>
  <c r="M28" i="4" s="1"/>
  <c r="AK144" i="32"/>
  <c r="M144" i="32" s="1"/>
  <c r="BB7" i="2" s="1"/>
  <c r="J28" i="4" s="1"/>
  <c r="BZ6" i="2"/>
  <c r="AK157" i="32"/>
  <c r="M157" i="32" s="1"/>
  <c r="BD8" i="2" s="1"/>
  <c r="P29" i="4" s="1"/>
  <c r="AK181" i="32"/>
  <c r="M181" i="32" s="1"/>
  <c r="BF10" i="2" s="1"/>
  <c r="V31" i="4" s="1"/>
  <c r="BY9" i="2"/>
  <c r="Q5" i="2"/>
  <c r="V11" i="4"/>
  <c r="AC27" i="4"/>
  <c r="AC25" i="4"/>
  <c r="CC8" i="2"/>
  <c r="AD30" i="4"/>
  <c r="E83" i="2"/>
  <c r="F75" i="2"/>
  <c r="X8" i="2"/>
  <c r="X9" i="2"/>
  <c r="S9" i="2"/>
  <c r="F11" i="2"/>
  <c r="F9" i="2"/>
  <c r="C71" i="2"/>
  <c r="U10" i="2"/>
  <c r="F8" i="2"/>
  <c r="C66" i="2"/>
  <c r="F5" i="2"/>
  <c r="W9" i="2"/>
  <c r="M6" i="2"/>
  <c r="E61" i="2"/>
  <c r="F45" i="2"/>
  <c r="E37" i="2"/>
  <c r="E43" i="2"/>
  <c r="F41" i="2"/>
  <c r="E35" i="2"/>
  <c r="E91" i="2"/>
  <c r="CA8" i="2"/>
  <c r="AE29" i="4"/>
  <c r="CA5" i="2"/>
  <c r="AK153" i="32"/>
  <c r="M153" i="32" s="1"/>
  <c r="AZ8" i="2" s="1"/>
  <c r="D29" i="4" s="1"/>
  <c r="CD8" i="2"/>
  <c r="CD11" i="2"/>
  <c r="Q7" i="2"/>
  <c r="AD25" i="4"/>
  <c r="AA25" i="4"/>
  <c r="V20" i="4"/>
  <c r="X11" i="2"/>
  <c r="T5" i="2"/>
  <c r="X10" i="2"/>
  <c r="AC29" i="4"/>
  <c r="AK155" i="32"/>
  <c r="M155" i="32" s="1"/>
  <c r="BB8" i="2" s="1"/>
  <c r="J29" i="4" s="1"/>
  <c r="X6" i="2"/>
  <c r="X7" i="2"/>
  <c r="AK159" i="32"/>
  <c r="M159" i="32" s="1"/>
  <c r="BF8" i="2" s="1"/>
  <c r="V29" i="4" s="1"/>
  <c r="BY7" i="2"/>
  <c r="CD6" i="2"/>
  <c r="CD9" i="2"/>
  <c r="Q8" i="2"/>
  <c r="CA10" i="2"/>
  <c r="AK156" i="32"/>
  <c r="M156" i="32" s="1"/>
  <c r="BC8" i="2" s="1"/>
  <c r="M29" i="4" s="1"/>
  <c r="CD5" i="2"/>
  <c r="F166" i="32"/>
  <c r="AG9" i="2" s="1"/>
  <c r="C30" i="4" s="1"/>
  <c r="AK170" i="32"/>
  <c r="M170" i="32" s="1"/>
  <c r="BF9" i="2" s="1"/>
  <c r="V30" i="4" s="1"/>
  <c r="AA31" i="4"/>
  <c r="AD31" i="4"/>
  <c r="F55" i="2"/>
  <c r="F69" i="2"/>
  <c r="F74" i="2"/>
  <c r="F51" i="2"/>
  <c r="F67" i="2"/>
  <c r="F87" i="2"/>
  <c r="E85" i="2"/>
  <c r="F59" i="2"/>
  <c r="E53" i="2"/>
  <c r="F47" i="2"/>
  <c r="E79" i="2"/>
  <c r="E33" i="2"/>
  <c r="F68" i="2"/>
  <c r="F73" i="2"/>
  <c r="F57" i="2"/>
  <c r="F65" i="2"/>
  <c r="F76" i="2"/>
  <c r="F81" i="2"/>
  <c r="E49" i="2"/>
  <c r="E89" i="2"/>
  <c r="E86" i="2"/>
  <c r="F50" i="2"/>
  <c r="E42" i="2"/>
  <c r="E60" i="2"/>
  <c r="E54" i="2"/>
  <c r="E48" i="2"/>
  <c r="E38" i="2"/>
  <c r="F62" i="2"/>
  <c r="F72" i="2"/>
  <c r="E58" i="2"/>
  <c r="F40" i="2"/>
  <c r="E44" i="2"/>
  <c r="F78" i="2"/>
  <c r="E80" i="2"/>
  <c r="F46" i="2"/>
  <c r="E82" i="2"/>
  <c r="E52" i="2"/>
  <c r="E64" i="2"/>
  <c r="E34" i="2"/>
  <c r="E70" i="2"/>
  <c r="F66" i="2"/>
  <c r="F36" i="2"/>
  <c r="E56" i="2"/>
  <c r="F84" i="2"/>
  <c r="F32" i="2"/>
  <c r="E32" i="2"/>
  <c r="AK133" i="32"/>
  <c r="M133" i="32" s="1"/>
  <c r="BB6" i="2" s="1"/>
  <c r="J27" i="4" s="1"/>
  <c r="AK138" i="32"/>
  <c r="M138" i="32" s="1"/>
  <c r="BG6" i="2" s="1"/>
  <c r="Y27" i="4" s="1"/>
  <c r="AK136" i="32"/>
  <c r="M136" i="32" s="1"/>
  <c r="BE6" i="2" s="1"/>
  <c r="S27" i="4" s="1"/>
  <c r="F177" i="32"/>
  <c r="AG10" i="2" s="1"/>
  <c r="C31" i="4" s="1"/>
  <c r="AK180" i="32"/>
  <c r="M180" i="32" s="1"/>
  <c r="BE10" i="2" s="1"/>
  <c r="S31" i="4" s="1"/>
  <c r="AK182" i="32"/>
  <c r="M182" i="32"/>
  <c r="BG10" i="2" s="1"/>
  <c r="Y31" i="4" s="1"/>
  <c r="AK178" i="32"/>
  <c r="M178" i="32" s="1"/>
  <c r="BC10" i="2" s="1"/>
  <c r="M31" i="4" s="1"/>
  <c r="AK177" i="32"/>
  <c r="M177" i="32"/>
  <c r="BB10" i="2" s="1"/>
  <c r="J31" i="4" s="1"/>
  <c r="CC7" i="2"/>
  <c r="CC9" i="2"/>
  <c r="V5" i="2"/>
  <c r="AK176" i="32"/>
  <c r="M176" i="32" s="1"/>
  <c r="BA10" i="2" s="1"/>
  <c r="G31" i="4" s="1"/>
  <c r="BV5" i="2"/>
  <c r="BW6" i="2"/>
  <c r="BW8" i="2"/>
  <c r="I6" i="2"/>
  <c r="I8" i="2"/>
  <c r="AD28" i="4"/>
  <c r="BZ7" i="2"/>
  <c r="AK135" i="32"/>
  <c r="M135" i="32" s="1"/>
  <c r="BD6" i="2" s="1"/>
  <c r="P27" i="4" s="1"/>
  <c r="BZ10" i="2"/>
  <c r="AK132" i="32"/>
  <c r="M132" i="32" s="1"/>
  <c r="BA6" i="2" s="1"/>
  <c r="G27" i="4" s="1"/>
  <c r="AK183" i="32"/>
  <c r="M183" i="32"/>
  <c r="BH10" i="2" s="1"/>
  <c r="AB31" i="4" s="1"/>
  <c r="F155" i="32"/>
  <c r="AG8" i="2" s="1"/>
  <c r="C29" i="4" s="1"/>
  <c r="AK160" i="32"/>
  <c r="M160" i="32" s="1"/>
  <c r="BG8" i="2" s="1"/>
  <c r="Y29" i="4" s="1"/>
  <c r="CC6" i="2"/>
  <c r="AK139" i="32"/>
  <c r="M139" i="32" s="1"/>
  <c r="BH6" i="2" s="1"/>
  <c r="AB27" i="4" s="1"/>
  <c r="AA32" i="4"/>
  <c r="AE32" i="4"/>
  <c r="AC32" i="4"/>
  <c r="CC11" i="2"/>
  <c r="BV9" i="2"/>
  <c r="F122" i="32"/>
  <c r="AG5" i="2" s="1"/>
  <c r="C26" i="4" s="1"/>
  <c r="AK194" i="32"/>
  <c r="M194" i="32"/>
  <c r="BH11" i="2" s="1"/>
  <c r="AB32" i="4" s="1"/>
  <c r="AK192" i="32"/>
  <c r="M192" i="32" s="1"/>
  <c r="BF11" i="2" s="1"/>
  <c r="V32" i="4" s="1"/>
  <c r="AK187" i="32"/>
  <c r="M187" i="32"/>
  <c r="BA11" i="2" s="1"/>
  <c r="G32" i="4" s="1"/>
  <c r="F6" i="2"/>
  <c r="V5" i="4"/>
  <c r="F10" i="2"/>
  <c r="CA9" i="2"/>
  <c r="AC28" i="4"/>
  <c r="BZ8" i="2"/>
  <c r="CA7" i="2"/>
  <c r="CA11" i="2"/>
  <c r="AA28" i="4"/>
  <c r="AK123" i="32"/>
  <c r="M123" i="32" s="1"/>
  <c r="BC5" i="2" s="1"/>
  <c r="M26" i="4" s="1"/>
  <c r="I5" i="2"/>
  <c r="CC10" i="2"/>
  <c r="BW9" i="2"/>
  <c r="F133" i="32"/>
  <c r="AG6" i="2" s="1"/>
  <c r="C27" i="4" s="1"/>
  <c r="AK137" i="32"/>
  <c r="M137" i="32"/>
  <c r="BF6" i="2" s="1"/>
  <c r="V27" i="4" s="1"/>
  <c r="BZ11" i="2"/>
  <c r="AK193" i="32"/>
  <c r="M193" i="32"/>
  <c r="BG11" i="2" s="1"/>
  <c r="Y32" i="4" s="1"/>
  <c r="I11" i="2"/>
  <c r="CB6" i="2"/>
  <c r="AK189" i="32"/>
  <c r="M189" i="32" s="1"/>
  <c r="BC11" i="2" s="1"/>
  <c r="M32" i="4" s="1"/>
  <c r="AK175" i="32"/>
  <c r="M175" i="32" s="1"/>
  <c r="AZ10" i="2" s="1"/>
  <c r="D31" i="4" s="1"/>
  <c r="B125" i="32"/>
  <c r="AK131" i="32"/>
  <c r="M131" i="32" s="1"/>
  <c r="AZ6" i="2" s="1"/>
  <c r="D27" i="4" s="1"/>
  <c r="AK171" i="32"/>
  <c r="M171" i="32" s="1"/>
  <c r="BG9" i="2" s="1"/>
  <c r="Y30" i="4" s="1"/>
  <c r="AK166" i="32"/>
  <c r="M166" i="32" s="1"/>
  <c r="BB9" i="2" s="1"/>
  <c r="J30" i="4" s="1"/>
  <c r="AK179" i="32"/>
  <c r="M179" i="32"/>
  <c r="BD10" i="2" s="1"/>
  <c r="P31" i="4" s="1"/>
  <c r="CC5" i="2"/>
  <c r="AA27" i="4"/>
  <c r="AE27" i="4"/>
  <c r="Q6" i="2"/>
  <c r="Q11" i="2"/>
  <c r="H9" i="2"/>
  <c r="C79" i="2"/>
  <c r="BY5" i="2"/>
  <c r="BY10" i="2"/>
  <c r="BY6" i="2"/>
  <c r="U9" i="2"/>
  <c r="T6" i="2"/>
  <c r="K6" i="2"/>
  <c r="T10" i="2"/>
  <c r="C85" i="2"/>
  <c r="C53" i="2"/>
  <c r="K9" i="2"/>
  <c r="C58" i="2"/>
  <c r="N5" i="2"/>
  <c r="H8" i="2"/>
  <c r="V17" i="4"/>
  <c r="J6" i="2"/>
  <c r="T11" i="2"/>
  <c r="T9" i="2"/>
  <c r="V15" i="4"/>
  <c r="C81" i="2"/>
  <c r="C63" i="2"/>
  <c r="C38" i="2"/>
  <c r="B96" i="2"/>
  <c r="C67" i="2"/>
  <c r="T7" i="2"/>
  <c r="B107" i="2"/>
  <c r="B105" i="2"/>
  <c r="C80" i="2"/>
  <c r="K7" i="2"/>
  <c r="C42" i="2"/>
  <c r="T8" i="2"/>
  <c r="C69" i="2"/>
  <c r="C56" i="2"/>
  <c r="C82" i="2"/>
  <c r="G7" i="2"/>
  <c r="E10" i="2"/>
  <c r="E6" i="2"/>
  <c r="N8" i="2"/>
  <c r="N10" i="2"/>
  <c r="N11" i="2"/>
  <c r="N7" i="2"/>
  <c r="L10" i="2"/>
  <c r="D22" i="6"/>
  <c r="L7" i="2"/>
  <c r="L11" i="2"/>
  <c r="G8" i="2"/>
  <c r="J5" i="2"/>
  <c r="U11" i="2"/>
  <c r="Q9" i="2"/>
  <c r="Q10" i="2"/>
  <c r="M9" i="2"/>
  <c r="C65" i="2"/>
  <c r="F7" i="2"/>
  <c r="C36" i="2"/>
  <c r="C7" i="4"/>
  <c r="C86" i="2"/>
  <c r="B109" i="2"/>
  <c r="D10" i="6"/>
  <c r="C73" i="2"/>
  <c r="C35" i="2"/>
  <c r="C41" i="2"/>
  <c r="H5" i="2"/>
  <c r="BX11" i="2"/>
  <c r="BX6" i="2"/>
  <c r="BX7" i="2"/>
  <c r="BW7" i="2"/>
  <c r="BW5" i="2"/>
  <c r="BV10" i="2"/>
  <c r="BV8" i="2"/>
  <c r="BV6" i="2"/>
  <c r="BV7" i="2"/>
  <c r="BS6" i="2"/>
  <c r="BS11" i="2"/>
  <c r="BS8" i="2"/>
  <c r="BS10" i="2"/>
  <c r="BS5" i="2"/>
  <c r="BS7" i="2"/>
  <c r="F19" i="4"/>
  <c r="D8" i="6"/>
  <c r="R10" i="2"/>
  <c r="R7" i="2"/>
  <c r="I9" i="2"/>
  <c r="R5" i="2"/>
  <c r="R9" i="2"/>
  <c r="H11" i="2"/>
  <c r="P10" i="2"/>
  <c r="G5" i="2"/>
  <c r="P8" i="2"/>
  <c r="P11" i="2"/>
  <c r="P6" i="2"/>
  <c r="G9" i="2"/>
  <c r="P7" i="2"/>
  <c r="P5" i="2"/>
  <c r="G11" i="2"/>
  <c r="P9" i="2"/>
  <c r="C8" i="4"/>
  <c r="E10" i="6"/>
  <c r="V11" i="2"/>
  <c r="V6" i="2"/>
  <c r="V7" i="2"/>
  <c r="V10" i="2"/>
  <c r="V9" i="2"/>
  <c r="V18" i="4"/>
  <c r="F17" i="4"/>
  <c r="L5" i="2"/>
  <c r="L9" i="2"/>
  <c r="K5" i="2"/>
  <c r="C68" i="2"/>
  <c r="B19" i="2"/>
  <c r="K10" i="2"/>
  <c r="C59" i="2"/>
  <c r="C49" i="2"/>
  <c r="B99" i="2"/>
  <c r="C77" i="2"/>
  <c r="J10" i="2"/>
  <c r="J7" i="2"/>
  <c r="F14" i="4"/>
  <c r="J11" i="2"/>
  <c r="J8" i="2"/>
  <c r="O9" i="2"/>
  <c r="O8" i="2"/>
  <c r="O7" i="2"/>
  <c r="O10" i="2"/>
  <c r="O6" i="2"/>
  <c r="S7" i="2"/>
  <c r="S5" i="2"/>
  <c r="S11" i="2"/>
  <c r="V14" i="4"/>
  <c r="S6" i="2"/>
  <c r="W5" i="2"/>
  <c r="V19" i="4"/>
  <c r="S10" i="2"/>
  <c r="O11" i="2"/>
  <c r="J9" i="2"/>
  <c r="W7" i="2"/>
  <c r="W8" i="2"/>
  <c r="E7" i="2"/>
  <c r="E11" i="2"/>
  <c r="E8" i="2"/>
  <c r="A22" i="4"/>
  <c r="R8" i="2"/>
  <c r="V12" i="4"/>
  <c r="R6" i="2"/>
  <c r="B100" i="2"/>
  <c r="C51" i="2"/>
  <c r="C87" i="2"/>
  <c r="C64" i="2"/>
  <c r="B102" i="2"/>
  <c r="C70" i="2"/>
  <c r="C60" i="2"/>
  <c r="B114" i="2"/>
  <c r="B115" i="2"/>
  <c r="B116" i="2"/>
  <c r="C54" i="2"/>
  <c r="C45" i="2"/>
  <c r="B111" i="2"/>
  <c r="B101" i="2"/>
  <c r="C84" i="2"/>
  <c r="B97" i="2"/>
  <c r="C55" i="2"/>
  <c r="B117" i="2"/>
  <c r="C32" i="2"/>
  <c r="C37" i="2"/>
  <c r="C89" i="2"/>
  <c r="C72" i="2"/>
  <c r="C34" i="2"/>
  <c r="B112" i="2"/>
  <c r="B110" i="2"/>
  <c r="C75" i="2"/>
  <c r="B103" i="2"/>
  <c r="B104" i="2"/>
  <c r="B113" i="2"/>
  <c r="C47" i="2"/>
  <c r="C74" i="2"/>
  <c r="B108" i="2"/>
  <c r="C57" i="2"/>
  <c r="C90" i="2"/>
  <c r="C43" i="2"/>
  <c r="C62" i="2"/>
  <c r="C33" i="2"/>
  <c r="B118" i="2"/>
  <c r="B98" i="2"/>
  <c r="C44" i="2"/>
  <c r="F15" i="4"/>
  <c r="K8" i="2"/>
  <c r="B106" i="2"/>
  <c r="C83" i="2"/>
  <c r="C50" i="2"/>
  <c r="C48" i="2"/>
  <c r="M11" i="2"/>
  <c r="E22" i="6"/>
  <c r="F18" i="4"/>
  <c r="M8" i="2"/>
  <c r="M5" i="2"/>
  <c r="C91" i="2"/>
  <c r="B27" i="2"/>
  <c r="D21" i="6"/>
  <c r="K11" i="2"/>
  <c r="F20" i="4"/>
  <c r="E5" i="2"/>
  <c r="C40" i="2"/>
  <c r="C46" i="2"/>
  <c r="C78" i="2"/>
  <c r="C52" i="2"/>
  <c r="C61" i="2"/>
  <c r="C88" i="2"/>
  <c r="C39" i="2"/>
  <c r="W10" i="2"/>
  <c r="M7" i="2"/>
  <c r="E9" i="2"/>
  <c r="H6" i="2"/>
  <c r="F11" i="4"/>
  <c r="H10" i="2"/>
  <c r="U5" i="2"/>
  <c r="G6" i="2"/>
  <c r="I10" i="2"/>
  <c r="B114" i="32" l="1"/>
  <c r="B127" i="32"/>
  <c r="B149" i="32"/>
  <c r="AK114" i="32"/>
  <c r="M114" i="32" s="1"/>
  <c r="BE4" i="2" s="1"/>
  <c r="S25" i="4" s="1"/>
  <c r="B193" i="32"/>
  <c r="B138" i="32"/>
  <c r="B171" i="32"/>
  <c r="B182" i="32"/>
  <c r="B160" i="32"/>
  <c r="AK112" i="32"/>
  <c r="M112" i="32" s="1"/>
  <c r="BC4" i="2" s="1"/>
  <c r="M25" i="4" s="1"/>
  <c r="AK111" i="32"/>
  <c r="M111" i="32" s="1"/>
  <c r="BB4" i="2" s="1"/>
  <c r="J25" i="4" s="1"/>
  <c r="AK109" i="32"/>
  <c r="M109" i="32" s="1"/>
  <c r="AZ4" i="2" s="1"/>
  <c r="D25" i="4" s="1"/>
  <c r="AK110" i="32"/>
  <c r="M110" i="32" s="1"/>
  <c r="BA4" i="2" s="1"/>
  <c r="G25" i="4" s="1"/>
  <c r="F111" i="32"/>
  <c r="AG4" i="2" s="1"/>
  <c r="C25" i="4" s="1"/>
  <c r="AK115" i="32"/>
  <c r="M115" i="32" s="1"/>
  <c r="BF4" i="2" s="1"/>
  <c r="V25" i="4" s="1"/>
  <c r="B116" i="32"/>
  <c r="AK117" i="32"/>
  <c r="M117" i="32" s="1"/>
  <c r="BH4" i="2" s="1"/>
  <c r="AB25" i="4" s="1"/>
  <c r="AK116" i="32"/>
  <c r="M116" i="32" s="1"/>
  <c r="BG4" i="2" s="1"/>
  <c r="Y25" i="4" s="1"/>
  <c r="AF4" i="2"/>
  <c r="B25" i="4" s="1"/>
  <c r="AF9" i="2"/>
  <c r="B30" i="4" s="1"/>
  <c r="AF11" i="2"/>
  <c r="B32" i="4" s="1"/>
  <c r="AG186" i="32"/>
  <c r="B190" i="32" s="1"/>
  <c r="AE8" i="2"/>
  <c r="AE5" i="2"/>
  <c r="AE10" i="2"/>
  <c r="AG175" i="32"/>
  <c r="B179" i="32" s="1"/>
  <c r="AF6" i="2"/>
  <c r="B27" i="4" s="1"/>
  <c r="AG131" i="32"/>
  <c r="B135" i="32" s="1"/>
  <c r="AF7" i="2"/>
  <c r="B28" i="4" s="1"/>
  <c r="AK150" i="32"/>
  <c r="M150" i="32" s="1"/>
  <c r="BH7" i="2" s="1"/>
  <c r="AB28" i="4" s="1"/>
  <c r="AK158" i="32"/>
  <c r="M158" i="32" s="1"/>
  <c r="BE8" i="2" s="1"/>
  <c r="S29" i="4" s="1"/>
  <c r="AK146" i="32"/>
  <c r="M146" i="32" s="1"/>
  <c r="BD7" i="2" s="1"/>
  <c r="P28" i="4" s="1"/>
  <c r="AK127" i="32"/>
  <c r="M127" i="32" s="1"/>
  <c r="BG5" i="2" s="1"/>
  <c r="Y26" i="4" s="1"/>
  <c r="AK125" i="32"/>
  <c r="M125" i="32" s="1"/>
  <c r="BE5" i="2" s="1"/>
  <c r="S26" i="4" s="1"/>
  <c r="CD7" i="2"/>
  <c r="F12" i="4"/>
  <c r="AK169" i="32"/>
  <c r="M169" i="32" s="1"/>
  <c r="BE9" i="2" s="1"/>
  <c r="S30" i="4" s="1"/>
  <c r="AK122" i="32"/>
  <c r="M122" i="32" s="1"/>
  <c r="BB5" i="2" s="1"/>
  <c r="J26" i="4" s="1"/>
  <c r="G10" i="2"/>
  <c r="BZ9" i="2"/>
  <c r="N9" i="2"/>
  <c r="AK168" i="32"/>
  <c r="M168" i="32" s="1"/>
  <c r="BD9" i="2" s="1"/>
  <c r="P30" i="4" s="1"/>
  <c r="AK124" i="32"/>
  <c r="M124" i="32" s="1"/>
  <c r="BD5" i="2" s="1"/>
  <c r="P26" i="4" s="1"/>
  <c r="AK161" i="32"/>
  <c r="M161" i="32" s="1"/>
  <c r="BH8" i="2" s="1"/>
  <c r="AB29" i="4" s="1"/>
  <c r="F144" i="32"/>
  <c r="AG7" i="2" s="1"/>
  <c r="C28" i="4" s="1"/>
  <c r="AK165" i="32"/>
  <c r="M165" i="32" s="1"/>
  <c r="BA9" i="2" s="1"/>
  <c r="G30" i="4" s="1"/>
  <c r="AK142" i="32"/>
  <c r="M142" i="32" s="1"/>
  <c r="AZ7" i="2" s="1"/>
  <c r="D28" i="4" s="1"/>
  <c r="AK172" i="32"/>
  <c r="M172" i="32" s="1"/>
  <c r="BH9" i="2" s="1"/>
  <c r="AB30" i="4" s="1"/>
  <c r="W11" i="2"/>
  <c r="AK143" i="32"/>
  <c r="M143" i="32" s="1"/>
  <c r="BA7" i="2" s="1"/>
  <c r="G28" i="4" s="1"/>
  <c r="AK121" i="32"/>
  <c r="M121" i="32" s="1"/>
  <c r="BA5" i="2" s="1"/>
  <c r="G26" i="4" s="1"/>
  <c r="AK120" i="32"/>
  <c r="M120" i="32" s="1"/>
  <c r="AZ5" i="2" s="1"/>
  <c r="D26" i="4" s="1"/>
  <c r="AK147" i="32"/>
  <c r="M147" i="32" s="1"/>
  <c r="BE7" i="2" s="1"/>
  <c r="S28" i="4" s="1"/>
  <c r="AK149" i="32"/>
  <c r="M149" i="32" s="1"/>
  <c r="BG7" i="2" s="1"/>
  <c r="Y28" i="4" s="1"/>
  <c r="AK128" i="32"/>
  <c r="M128" i="32" s="1"/>
  <c r="BH5" i="2" s="1"/>
  <c r="AB26" i="4" s="1"/>
  <c r="AG153" i="32" l="1"/>
  <c r="B157" i="32" s="1"/>
  <c r="AG142" i="32"/>
  <c r="B146" i="32" s="1"/>
  <c r="AG109" i="32"/>
  <c r="B113" i="32" s="1"/>
  <c r="AG164" i="32"/>
  <c r="B168" i="32" s="1"/>
  <c r="AG120" i="32"/>
  <c r="B124" i="32" s="1"/>
</calcChain>
</file>

<file path=xl/sharedStrings.xml><?xml version="1.0" encoding="utf-8"?>
<sst xmlns="http://schemas.openxmlformats.org/spreadsheetml/2006/main" count="2063" uniqueCount="1237">
  <si>
    <t>01</t>
  </si>
  <si>
    <t>03</t>
  </si>
  <si>
    <t>大気</t>
    <rPh sb="0" eb="2">
      <t>タイキ</t>
    </rPh>
    <phoneticPr fontId="2"/>
  </si>
  <si>
    <t>市区町村以下の住所</t>
    <rPh sb="0" eb="2">
      <t>シク</t>
    </rPh>
    <rPh sb="2" eb="4">
      <t>チョウソン</t>
    </rPh>
    <rPh sb="4" eb="6">
      <t>イカ</t>
    </rPh>
    <rPh sb="7" eb="9">
      <t>ジュウショ</t>
    </rPh>
    <phoneticPr fontId="2"/>
  </si>
  <si>
    <t>希望順位</t>
    <rPh sb="0" eb="2">
      <t>キボウ</t>
    </rPh>
    <rPh sb="2" eb="4">
      <t>ジュンイ</t>
    </rPh>
    <phoneticPr fontId="2"/>
  </si>
  <si>
    <t>第1希望</t>
    <rPh sb="0" eb="1">
      <t>ダイ</t>
    </rPh>
    <rPh sb="2" eb="4">
      <t>キボウ</t>
    </rPh>
    <phoneticPr fontId="2"/>
  </si>
  <si>
    <t>連絡先</t>
    <rPh sb="0" eb="2">
      <t>レンラク</t>
    </rPh>
    <rPh sb="2" eb="3">
      <t>サキ</t>
    </rPh>
    <phoneticPr fontId="2"/>
  </si>
  <si>
    <t>02</t>
  </si>
  <si>
    <t>大分類名称</t>
    <rPh sb="0" eb="3">
      <t>ダイブンルイ</t>
    </rPh>
    <rPh sb="3" eb="5">
      <t>メイショウ</t>
    </rPh>
    <phoneticPr fontId="2"/>
  </si>
  <si>
    <t>中分類名称</t>
    <rPh sb="0" eb="3">
      <t>チュウブンルイ</t>
    </rPh>
    <rPh sb="3" eb="5">
      <t>メイショウ</t>
    </rPh>
    <phoneticPr fontId="2"/>
  </si>
  <si>
    <t>都道府県名</t>
    <rPh sb="0" eb="4">
      <t>トドウフケン</t>
    </rPh>
    <rPh sb="4" eb="5">
      <t>メイ</t>
    </rPh>
    <phoneticPr fontId="2"/>
  </si>
  <si>
    <t>委任者</t>
  </si>
  <si>
    <t>私は下記の者を代理人と定め、次の権限を委任します。</t>
  </si>
  <si>
    <t>委　　　任　　　状</t>
    <phoneticPr fontId="2"/>
  </si>
  <si>
    <t>所在地</t>
    <phoneticPr fontId="2"/>
  </si>
  <si>
    <t>商号又は名称　</t>
    <phoneticPr fontId="2"/>
  </si>
  <si>
    <t>役職及び氏名</t>
    <rPh sb="0" eb="2">
      <t>ヤクショク</t>
    </rPh>
    <rPh sb="2" eb="3">
      <t>オヨ</t>
    </rPh>
    <rPh sb="4" eb="6">
      <t>シメイ</t>
    </rPh>
    <phoneticPr fontId="2"/>
  </si>
  <si>
    <t>委任事項　　</t>
    <phoneticPr fontId="2"/>
  </si>
  <si>
    <t>１．入札、見積及び契約締結に関する件</t>
    <phoneticPr fontId="2"/>
  </si>
  <si>
    <t>委任期間</t>
    <phoneticPr fontId="2"/>
  </si>
  <si>
    <t>受任者</t>
    <phoneticPr fontId="2"/>
  </si>
  <si>
    <t>所在地</t>
    <rPh sb="0" eb="3">
      <t>ショザイチ</t>
    </rPh>
    <phoneticPr fontId="2"/>
  </si>
  <si>
    <t>備考</t>
    <rPh sb="0" eb="2">
      <t>ビコウ</t>
    </rPh>
    <phoneticPr fontId="2"/>
  </si>
  <si>
    <t>氏名</t>
    <rPh sb="0" eb="2">
      <t>シメイ</t>
    </rPh>
    <phoneticPr fontId="2"/>
  </si>
  <si>
    <t>八代</t>
    <rPh sb="0" eb="2">
      <t>ヤツシロ</t>
    </rPh>
    <phoneticPr fontId="2"/>
  </si>
  <si>
    <t>太田郷</t>
    <rPh sb="0" eb="3">
      <t>オオタゴウ</t>
    </rPh>
    <phoneticPr fontId="2"/>
  </si>
  <si>
    <t>植柳</t>
    <rPh sb="0" eb="2">
      <t>ウヤナギ</t>
    </rPh>
    <phoneticPr fontId="2"/>
  </si>
  <si>
    <t>麦島</t>
    <rPh sb="0" eb="2">
      <t>ムギシマ</t>
    </rPh>
    <phoneticPr fontId="2"/>
  </si>
  <si>
    <t>松高</t>
    <rPh sb="0" eb="2">
      <t>マツタカ</t>
    </rPh>
    <phoneticPr fontId="2"/>
  </si>
  <si>
    <t>八千把</t>
    <rPh sb="0" eb="1">
      <t>ヤ</t>
    </rPh>
    <rPh sb="1" eb="2">
      <t>チ</t>
    </rPh>
    <rPh sb="2" eb="3">
      <t>ワ</t>
    </rPh>
    <phoneticPr fontId="2"/>
  </si>
  <si>
    <t>高田</t>
    <rPh sb="0" eb="2">
      <t>コウダ</t>
    </rPh>
    <phoneticPr fontId="2"/>
  </si>
  <si>
    <t>金剛</t>
    <rPh sb="0" eb="2">
      <t>コンゴウ</t>
    </rPh>
    <phoneticPr fontId="2"/>
  </si>
  <si>
    <t>郡築</t>
    <rPh sb="0" eb="2">
      <t>グンチク</t>
    </rPh>
    <phoneticPr fontId="2"/>
  </si>
  <si>
    <t>宮地</t>
    <rPh sb="0" eb="2">
      <t>ミヤジ</t>
    </rPh>
    <phoneticPr fontId="2"/>
  </si>
  <si>
    <t>日奈久</t>
    <rPh sb="0" eb="3">
      <t>ヒナグ</t>
    </rPh>
    <phoneticPr fontId="2"/>
  </si>
  <si>
    <t>昭和</t>
    <rPh sb="0" eb="2">
      <t>ショウワ</t>
    </rPh>
    <phoneticPr fontId="2"/>
  </si>
  <si>
    <t>二見</t>
    <rPh sb="0" eb="2">
      <t>フタミ</t>
    </rPh>
    <phoneticPr fontId="2"/>
  </si>
  <si>
    <t>龍峯</t>
    <rPh sb="0" eb="1">
      <t>リュウ</t>
    </rPh>
    <rPh sb="1" eb="2">
      <t>ホウ</t>
    </rPh>
    <phoneticPr fontId="2"/>
  </si>
  <si>
    <t>坂本</t>
    <rPh sb="0" eb="2">
      <t>サカモト</t>
    </rPh>
    <phoneticPr fontId="2"/>
  </si>
  <si>
    <t>千丁</t>
    <rPh sb="0" eb="2">
      <t>センチョウ</t>
    </rPh>
    <phoneticPr fontId="2"/>
  </si>
  <si>
    <t>鏡</t>
    <rPh sb="0" eb="1">
      <t>カガミ</t>
    </rPh>
    <phoneticPr fontId="2"/>
  </si>
  <si>
    <t>東陽</t>
    <rPh sb="0" eb="2">
      <t>トウヨウ</t>
    </rPh>
    <phoneticPr fontId="2"/>
  </si>
  <si>
    <t>泉</t>
    <rPh sb="0" eb="1">
      <t>イズミ</t>
    </rPh>
    <phoneticPr fontId="2"/>
  </si>
  <si>
    <t>入力例</t>
    <rPh sb="0" eb="2">
      <t>ニュウリョク</t>
    </rPh>
    <rPh sb="2" eb="3">
      <t>レイ</t>
    </rPh>
    <phoneticPr fontId="2"/>
  </si>
  <si>
    <t>申請事業所住所</t>
    <rPh sb="0" eb="2">
      <t>シンセイ</t>
    </rPh>
    <rPh sb="2" eb="5">
      <t>ジギョウショ</t>
    </rPh>
    <rPh sb="5" eb="7">
      <t>ジュウショ</t>
    </rPh>
    <phoneticPr fontId="2"/>
  </si>
  <si>
    <t>申請事業所
商号又は名称</t>
    <rPh sb="0" eb="2">
      <t>シンセイ</t>
    </rPh>
    <rPh sb="2" eb="5">
      <t>ジギョウショ</t>
    </rPh>
    <rPh sb="6" eb="8">
      <t>ショウゴウ</t>
    </rPh>
    <rPh sb="8" eb="9">
      <t>マタ</t>
    </rPh>
    <rPh sb="10" eb="12">
      <t>メイショウ</t>
    </rPh>
    <phoneticPr fontId="2"/>
  </si>
  <si>
    <t>申請事業所代表者役職</t>
    <rPh sb="0" eb="2">
      <t>シンセイ</t>
    </rPh>
    <rPh sb="2" eb="5">
      <t>ジギョウショ</t>
    </rPh>
    <rPh sb="8" eb="10">
      <t>ヤクショク</t>
    </rPh>
    <phoneticPr fontId="2"/>
  </si>
  <si>
    <t>申請事業所代表者氏名</t>
    <rPh sb="0" eb="2">
      <t>シンセイ</t>
    </rPh>
    <rPh sb="2" eb="5">
      <t>ジギョウショ</t>
    </rPh>
    <rPh sb="5" eb="8">
      <t>ダイヒョウシャ</t>
    </rPh>
    <rPh sb="8" eb="10">
      <t>シメイ</t>
    </rPh>
    <phoneticPr fontId="2"/>
  </si>
  <si>
    <t>申請事業所ＦＡＸ番号</t>
    <rPh sb="0" eb="2">
      <t>シンセイ</t>
    </rPh>
    <rPh sb="2" eb="5">
      <t>ジギョウショ</t>
    </rPh>
    <rPh sb="8" eb="10">
      <t>バンゴウ</t>
    </rPh>
    <phoneticPr fontId="2"/>
  </si>
  <si>
    <t>本社（店）商号又は名称</t>
    <rPh sb="0" eb="2">
      <t>ホンシャ</t>
    </rPh>
    <rPh sb="3" eb="4">
      <t>テン</t>
    </rPh>
    <rPh sb="5" eb="7">
      <t>ショウゴウ</t>
    </rPh>
    <rPh sb="7" eb="8">
      <t>マタ</t>
    </rPh>
    <rPh sb="9" eb="11">
      <t>メイショウ</t>
    </rPh>
    <phoneticPr fontId="2"/>
  </si>
  <si>
    <t>本社（店）代表者役職</t>
    <rPh sb="0" eb="2">
      <t>ホンシャ</t>
    </rPh>
    <rPh sb="3" eb="4">
      <t>テン</t>
    </rPh>
    <rPh sb="5" eb="8">
      <t>ダイヒョウシャ</t>
    </rPh>
    <rPh sb="8" eb="10">
      <t>ヤクショク</t>
    </rPh>
    <phoneticPr fontId="2"/>
  </si>
  <si>
    <t>本社（店）代表者氏名</t>
    <rPh sb="0" eb="2">
      <t>ホンシャ</t>
    </rPh>
    <rPh sb="3" eb="4">
      <t>テン</t>
    </rPh>
    <rPh sb="5" eb="8">
      <t>ダイヒョウシャ</t>
    </rPh>
    <rPh sb="8" eb="10">
      <t>シメイ</t>
    </rPh>
    <phoneticPr fontId="2"/>
  </si>
  <si>
    <t>Ａ</t>
    <phoneticPr fontId="2"/>
  </si>
  <si>
    <t>申請事業所郵便番号</t>
    <rPh sb="0" eb="2">
      <t>シンセイ</t>
    </rPh>
    <rPh sb="2" eb="5">
      <t>ジギョウショ</t>
    </rPh>
    <rPh sb="5" eb="6">
      <t>ユウ</t>
    </rPh>
    <rPh sb="6" eb="7">
      <t>ビン</t>
    </rPh>
    <rPh sb="7" eb="9">
      <t>バンゴウ</t>
    </rPh>
    <phoneticPr fontId="2"/>
  </si>
  <si>
    <r>
      <t>（</t>
    </r>
    <r>
      <rPr>
        <u/>
        <sz val="10"/>
        <rFont val="ＭＳ Ｐ明朝"/>
        <family val="1"/>
        <charset val="128"/>
      </rPr>
      <t>会社の実印</t>
    </r>
    <r>
      <rPr>
        <sz val="10"/>
        <rFont val="ＭＳ Ｐ明朝"/>
        <family val="1"/>
        <charset val="128"/>
      </rPr>
      <t>を押すこと。）</t>
    </r>
    <rPh sb="1" eb="3">
      <t>カイシャ</t>
    </rPh>
    <rPh sb="4" eb="6">
      <t>ジツイン</t>
    </rPh>
    <rPh sb="7" eb="8">
      <t>オ</t>
    </rPh>
    <phoneticPr fontId="2"/>
  </si>
  <si>
    <t>フリガナ</t>
    <phoneticPr fontId="2"/>
  </si>
  <si>
    <t>フリガナ</t>
    <phoneticPr fontId="2"/>
  </si>
  <si>
    <t>申請事業所区分</t>
    <rPh sb="0" eb="2">
      <t>シンセイ</t>
    </rPh>
    <rPh sb="2" eb="5">
      <t>ジギョウショ</t>
    </rPh>
    <rPh sb="5" eb="7">
      <t>クブン</t>
    </rPh>
    <phoneticPr fontId="2"/>
  </si>
  <si>
    <t>Ｂ</t>
    <phoneticPr fontId="2"/>
  </si>
  <si>
    <t>第１
希望</t>
    <rPh sb="0" eb="1">
      <t>ダイ</t>
    </rPh>
    <rPh sb="3" eb="5">
      <t>キボウ</t>
    </rPh>
    <phoneticPr fontId="2"/>
  </si>
  <si>
    <t>第２
希望</t>
    <rPh sb="0" eb="1">
      <t>ダイ</t>
    </rPh>
    <rPh sb="3" eb="5">
      <t>キボウ</t>
    </rPh>
    <phoneticPr fontId="2"/>
  </si>
  <si>
    <t>第３
希望</t>
    <rPh sb="0" eb="1">
      <t>ダイ</t>
    </rPh>
    <rPh sb="3" eb="5">
      <t>キボウ</t>
    </rPh>
    <phoneticPr fontId="2"/>
  </si>
  <si>
    <t>第４
希望</t>
    <rPh sb="0" eb="1">
      <t>ダイ</t>
    </rPh>
    <rPh sb="3" eb="5">
      <t>キボウ</t>
    </rPh>
    <phoneticPr fontId="2"/>
  </si>
  <si>
    <t>第５
希望</t>
    <rPh sb="0" eb="1">
      <t>ダイ</t>
    </rPh>
    <rPh sb="3" eb="5">
      <t>キボウ</t>
    </rPh>
    <phoneticPr fontId="2"/>
  </si>
  <si>
    <t>希望
順位</t>
    <rPh sb="0" eb="2">
      <t>キボウ</t>
    </rPh>
    <rPh sb="3" eb="5">
      <t>ジュンイ</t>
    </rPh>
    <phoneticPr fontId="2"/>
  </si>
  <si>
    <t>Ｃ</t>
    <phoneticPr fontId="2"/>
  </si>
  <si>
    <t>Ｄ</t>
    <phoneticPr fontId="2"/>
  </si>
  <si>
    <t>Ｅ</t>
    <phoneticPr fontId="2"/>
  </si>
  <si>
    <t>Ｆ</t>
    <phoneticPr fontId="2"/>
  </si>
  <si>
    <t>Ｇ</t>
    <phoneticPr fontId="2"/>
  </si>
  <si>
    <t>Ｈ</t>
    <phoneticPr fontId="2"/>
  </si>
  <si>
    <t>18</t>
    <phoneticPr fontId="2"/>
  </si>
  <si>
    <t>※「その他」の申請は内容の記載がある場合のみ</t>
    <rPh sb="18" eb="20">
      <t>バアイ</t>
    </rPh>
    <phoneticPr fontId="2"/>
  </si>
  <si>
    <t>32　緊急時連絡先
（携帯電話番号等）</t>
    <rPh sb="3" eb="6">
      <t>キンキュウジ</t>
    </rPh>
    <rPh sb="6" eb="9">
      <t>レンラクサキ</t>
    </rPh>
    <rPh sb="11" eb="13">
      <t>ケイタイ</t>
    </rPh>
    <rPh sb="13" eb="15">
      <t>デンワ</t>
    </rPh>
    <rPh sb="15" eb="17">
      <t>バンゴウ</t>
    </rPh>
    <rPh sb="17" eb="18">
      <t>トウ</t>
    </rPh>
    <phoneticPr fontId="2"/>
  </si>
  <si>
    <t>33　申請事業所所在地の地域</t>
    <rPh sb="3" eb="5">
      <t>シンセイ</t>
    </rPh>
    <rPh sb="5" eb="8">
      <t>ジギョウショ</t>
    </rPh>
    <rPh sb="8" eb="11">
      <t>ショザイチ</t>
    </rPh>
    <rPh sb="12" eb="14">
      <t>チイキ</t>
    </rPh>
    <phoneticPr fontId="2"/>
  </si>
  <si>
    <t>36　申請事業所代表者生年月日</t>
    <rPh sb="3" eb="5">
      <t>シンセイ</t>
    </rPh>
    <rPh sb="5" eb="8">
      <t>ジギョウショ</t>
    </rPh>
    <rPh sb="8" eb="11">
      <t>ダイヒョウシャ</t>
    </rPh>
    <rPh sb="11" eb="13">
      <t>セイネン</t>
    </rPh>
    <rPh sb="13" eb="15">
      <t>ガッピ</t>
    </rPh>
    <phoneticPr fontId="2"/>
  </si>
  <si>
    <t>本社（店）について入力してください。</t>
    <rPh sb="9" eb="11">
      <t>ニュウリョク</t>
    </rPh>
    <phoneticPr fontId="2"/>
  </si>
  <si>
    <t>25　設立（創業）</t>
    <rPh sb="6" eb="8">
      <t>ソウギョウ</t>
    </rPh>
    <phoneticPr fontId="2"/>
  </si>
  <si>
    <t>小　分　類　名　称</t>
    <rPh sb="0" eb="1">
      <t>ショウ</t>
    </rPh>
    <rPh sb="2" eb="3">
      <t>ブン</t>
    </rPh>
    <rPh sb="4" eb="5">
      <t>タグイ</t>
    </rPh>
    <rPh sb="6" eb="7">
      <t>メイ</t>
    </rPh>
    <rPh sb="8" eb="9">
      <t>ショウ</t>
    </rPh>
    <phoneticPr fontId="2"/>
  </si>
  <si>
    <t>代陽</t>
    <rPh sb="0" eb="1">
      <t>タイ</t>
    </rPh>
    <rPh sb="1" eb="2">
      <t>ヨウ</t>
    </rPh>
    <phoneticPr fontId="2"/>
  </si>
  <si>
    <t>04</t>
  </si>
  <si>
    <t>05</t>
  </si>
  <si>
    <t>06</t>
  </si>
  <si>
    <t>07</t>
  </si>
  <si>
    <t>08</t>
  </si>
  <si>
    <t>09</t>
  </si>
  <si>
    <t>10</t>
  </si>
  <si>
    <t>11</t>
  </si>
  <si>
    <t>A</t>
    <phoneticPr fontId="2"/>
  </si>
  <si>
    <t>B</t>
    <phoneticPr fontId="2"/>
  </si>
  <si>
    <t>C</t>
    <phoneticPr fontId="2"/>
  </si>
  <si>
    <t>D</t>
    <phoneticPr fontId="2"/>
  </si>
  <si>
    <t>E</t>
    <phoneticPr fontId="2"/>
  </si>
  <si>
    <t>F</t>
    <phoneticPr fontId="2"/>
  </si>
  <si>
    <t>G</t>
    <phoneticPr fontId="2"/>
  </si>
  <si>
    <t>H</t>
    <phoneticPr fontId="2"/>
  </si>
  <si>
    <t>Z</t>
    <phoneticPr fontId="2"/>
  </si>
  <si>
    <t>申請事業所電話番号</t>
    <rPh sb="0" eb="2">
      <t>シンセイ</t>
    </rPh>
    <rPh sb="2" eb="5">
      <t>ジギョウショ</t>
    </rPh>
    <rPh sb="5" eb="7">
      <t>デンワ</t>
    </rPh>
    <rPh sb="7" eb="9">
      <t>バンゴウ</t>
    </rPh>
    <phoneticPr fontId="2"/>
  </si>
  <si>
    <t>市町村以下の住所</t>
    <rPh sb="0" eb="1">
      <t>シ</t>
    </rPh>
    <rPh sb="1" eb="2">
      <t>マチ</t>
    </rPh>
    <rPh sb="2" eb="3">
      <t>ムラ</t>
    </rPh>
    <rPh sb="3" eb="4">
      <t>イ</t>
    </rPh>
    <rPh sb="4" eb="5">
      <t>シタ</t>
    </rPh>
    <rPh sb="6" eb="7">
      <t>ジュウ</t>
    </rPh>
    <rPh sb="7" eb="8">
      <t>ショ</t>
    </rPh>
    <phoneticPr fontId="2"/>
  </si>
  <si>
    <t>平成</t>
    <rPh sb="0" eb="2">
      <t>ヘイセイ</t>
    </rPh>
    <phoneticPr fontId="2"/>
  </si>
  <si>
    <t>年</t>
    <rPh sb="0" eb="1">
      <t>ネン</t>
    </rPh>
    <phoneticPr fontId="2"/>
  </si>
  <si>
    <t>日</t>
    <rPh sb="0" eb="1">
      <t>ニチ</t>
    </rPh>
    <phoneticPr fontId="2"/>
  </si>
  <si>
    <t>本社（店）郵便番号</t>
    <rPh sb="0" eb="2">
      <t>ホンシャ</t>
    </rPh>
    <rPh sb="3" eb="4">
      <t>テン</t>
    </rPh>
    <rPh sb="5" eb="9">
      <t>ユウビンバンゴウ</t>
    </rPh>
    <phoneticPr fontId="2"/>
  </si>
  <si>
    <t>本社（店）住所</t>
    <rPh sb="0" eb="2">
      <t>ホンシャ</t>
    </rPh>
    <rPh sb="3" eb="4">
      <t>テン</t>
    </rPh>
    <rPh sb="5" eb="7">
      <t>ジュウショ</t>
    </rPh>
    <phoneticPr fontId="2"/>
  </si>
  <si>
    <t>商号又は名称</t>
    <rPh sb="0" eb="2">
      <t>ショウゴウ</t>
    </rPh>
    <rPh sb="2" eb="3">
      <t>マタ</t>
    </rPh>
    <rPh sb="4" eb="6">
      <t>メイショウ</t>
    </rPh>
    <phoneticPr fontId="2"/>
  </si>
  <si>
    <t>本社（店）電話番号</t>
    <rPh sb="0" eb="2">
      <t>ホンシャ</t>
    </rPh>
    <rPh sb="3" eb="4">
      <t>ミセ</t>
    </rPh>
    <rPh sb="5" eb="7">
      <t>デンワ</t>
    </rPh>
    <rPh sb="7" eb="9">
      <t>バンゴウ</t>
    </rPh>
    <phoneticPr fontId="2"/>
  </si>
  <si>
    <t>本社（店）ＦＡＸ番号</t>
    <rPh sb="0" eb="2">
      <t>ホンシャ</t>
    </rPh>
    <rPh sb="3" eb="4">
      <t>テン</t>
    </rPh>
    <rPh sb="8" eb="10">
      <t>バンゴウ</t>
    </rPh>
    <phoneticPr fontId="2"/>
  </si>
  <si>
    <t>名称</t>
    <rPh sb="0" eb="2">
      <t>メイショウ</t>
    </rPh>
    <phoneticPr fontId="2"/>
  </si>
  <si>
    <t>中分類</t>
    <rPh sb="0" eb="3">
      <t>チュウブンルイ</t>
    </rPh>
    <phoneticPr fontId="2"/>
  </si>
  <si>
    <t>区分</t>
    <rPh sb="0" eb="2">
      <t>クブン</t>
    </rPh>
    <phoneticPr fontId="2"/>
  </si>
  <si>
    <t>大分類</t>
    <rPh sb="0" eb="3">
      <t>ダイブンルイ</t>
    </rPh>
    <phoneticPr fontId="2"/>
  </si>
  <si>
    <t>小分類</t>
    <rPh sb="0" eb="3">
      <t>ショウブンルイ</t>
    </rPh>
    <phoneticPr fontId="2"/>
  </si>
  <si>
    <t>その他</t>
  </si>
  <si>
    <t>その他</t>
    <rPh sb="2" eb="3">
      <t>タ</t>
    </rPh>
    <phoneticPr fontId="2"/>
  </si>
  <si>
    <t>工業薬品</t>
  </si>
  <si>
    <t>26　転廃業（休業）</t>
    <phoneticPr fontId="2"/>
  </si>
  <si>
    <t>27　現組織への変更</t>
    <phoneticPr fontId="2"/>
  </si>
  <si>
    <t>28　営業年数</t>
    <phoneticPr fontId="2"/>
  </si>
  <si>
    <t>29　資本の額又は出資の総額</t>
    <rPh sb="3" eb="5">
      <t>シホン</t>
    </rPh>
    <rPh sb="6" eb="7">
      <t>ガク</t>
    </rPh>
    <rPh sb="7" eb="8">
      <t>マタ</t>
    </rPh>
    <rPh sb="9" eb="11">
      <t>シュッシ</t>
    </rPh>
    <rPh sb="12" eb="14">
      <t>ソウガク</t>
    </rPh>
    <phoneticPr fontId="2"/>
  </si>
  <si>
    <t>30　常時使用する従業員の数</t>
    <phoneticPr fontId="2"/>
  </si>
  <si>
    <t>31　メールアドレス</t>
    <phoneticPr fontId="2"/>
  </si>
  <si>
    <t>34　申請事業所代表者名フリガナ</t>
    <phoneticPr fontId="2"/>
  </si>
  <si>
    <t>タイヤ</t>
  </si>
  <si>
    <t>バッテリー</t>
  </si>
  <si>
    <t>電装品</t>
  </si>
  <si>
    <t>既製ソフト</t>
  </si>
  <si>
    <t>家庭用電気機器</t>
  </si>
  <si>
    <t>理化学分析機器</t>
  </si>
  <si>
    <t>水道用品</t>
  </si>
  <si>
    <t>人的警備</t>
  </si>
  <si>
    <t>機械警備</t>
  </si>
  <si>
    <t xml:space="preserve">
※上記実印は、印鑑証明書の印影と一致すること</t>
    <phoneticPr fontId="2"/>
  </si>
  <si>
    <t>一般廃棄物処理</t>
  </si>
  <si>
    <t>収集運搬</t>
  </si>
  <si>
    <t>中間処理・最終処分</t>
  </si>
  <si>
    <t>データ入力</t>
  </si>
  <si>
    <t>業務代行等</t>
    <rPh sb="0" eb="2">
      <t>ギョウム</t>
    </rPh>
    <rPh sb="2" eb="4">
      <t>ダイコウ</t>
    </rPh>
    <rPh sb="4" eb="5">
      <t>トウ</t>
    </rPh>
    <phoneticPr fontId="2"/>
  </si>
  <si>
    <t>A</t>
  </si>
  <si>
    <t>B</t>
  </si>
  <si>
    <t>C</t>
  </si>
  <si>
    <t>Z</t>
  </si>
  <si>
    <t>D</t>
  </si>
  <si>
    <t>第2希望</t>
    <rPh sb="0" eb="1">
      <t>ダイ</t>
    </rPh>
    <rPh sb="2" eb="4">
      <t>キボウ</t>
    </rPh>
    <phoneticPr fontId="2"/>
  </si>
  <si>
    <t>第3希望</t>
    <rPh sb="0" eb="1">
      <t>ダイ</t>
    </rPh>
    <rPh sb="2" eb="4">
      <t>キボウ</t>
    </rPh>
    <phoneticPr fontId="2"/>
  </si>
  <si>
    <t>第4希望</t>
    <rPh sb="0" eb="1">
      <t>ダイ</t>
    </rPh>
    <rPh sb="2" eb="4">
      <t>キボウ</t>
    </rPh>
    <phoneticPr fontId="2"/>
  </si>
  <si>
    <t>第5希望</t>
    <rPh sb="0" eb="1">
      <t>ダイ</t>
    </rPh>
    <rPh sb="2" eb="4">
      <t>キボウ</t>
    </rPh>
    <phoneticPr fontId="2"/>
  </si>
  <si>
    <t>99</t>
  </si>
  <si>
    <t>大　分　類</t>
    <rPh sb="0" eb="1">
      <t>ダイ</t>
    </rPh>
    <rPh sb="2" eb="3">
      <t>ブン</t>
    </rPh>
    <rPh sb="4" eb="5">
      <t>タグイ</t>
    </rPh>
    <phoneticPr fontId="2"/>
  </si>
  <si>
    <t>中　分　類</t>
    <rPh sb="0" eb="1">
      <t>ナカ</t>
    </rPh>
    <rPh sb="2" eb="3">
      <t>ブン</t>
    </rPh>
    <rPh sb="4" eb="5">
      <t>タグイ</t>
    </rPh>
    <phoneticPr fontId="2"/>
  </si>
  <si>
    <t>小　分　類</t>
    <rPh sb="0" eb="1">
      <t>ショウ</t>
    </rPh>
    <rPh sb="2" eb="3">
      <t>ブン</t>
    </rPh>
    <rPh sb="4" eb="5">
      <t>タグイ</t>
    </rPh>
    <phoneticPr fontId="2"/>
  </si>
  <si>
    <t>備　　　考</t>
    <rPh sb="0" eb="1">
      <t>ソナエ</t>
    </rPh>
    <rPh sb="4" eb="5">
      <t>コウ</t>
    </rPh>
    <phoneticPr fontId="2"/>
  </si>
  <si>
    <t>E</t>
  </si>
  <si>
    <t>F</t>
  </si>
  <si>
    <t>G</t>
  </si>
  <si>
    <t>H</t>
  </si>
  <si>
    <t>物品様式①</t>
    <rPh sb="0" eb="2">
      <t>ブッピン</t>
    </rPh>
    <rPh sb="2" eb="4">
      <t>ヨウシキ</t>
    </rPh>
    <phoneticPr fontId="2"/>
  </si>
  <si>
    <t>共通様式①</t>
    <rPh sb="0" eb="2">
      <t>キョウツウ</t>
    </rPh>
    <rPh sb="2" eb="4">
      <t>ヨウシキ</t>
    </rPh>
    <phoneticPr fontId="2"/>
  </si>
  <si>
    <t>03　申請事業所郵便番号</t>
    <rPh sb="3" eb="5">
      <t>シンセイ</t>
    </rPh>
    <rPh sb="5" eb="8">
      <t>ジギョウショ</t>
    </rPh>
    <rPh sb="8" eb="12">
      <t>ユウビンバンゴウ</t>
    </rPh>
    <phoneticPr fontId="2"/>
  </si>
  <si>
    <t>04　申請事業所住所</t>
    <rPh sb="3" eb="5">
      <t>シンセイ</t>
    </rPh>
    <rPh sb="5" eb="8">
      <t>ジギョウショ</t>
    </rPh>
    <rPh sb="8" eb="10">
      <t>ジュウショ</t>
    </rPh>
    <phoneticPr fontId="2"/>
  </si>
  <si>
    <t>05　フリガナ
（申請事業所商号又は名称）</t>
    <rPh sb="9" eb="11">
      <t>シンセイ</t>
    </rPh>
    <rPh sb="11" eb="14">
      <t>ジギョウショ</t>
    </rPh>
    <rPh sb="14" eb="16">
      <t>ショウゴウ</t>
    </rPh>
    <phoneticPr fontId="2"/>
  </si>
  <si>
    <t>06　申請事業所
商号又は名称</t>
    <rPh sb="3" eb="5">
      <t>シンセイ</t>
    </rPh>
    <rPh sb="5" eb="8">
      <t>ジギョウショ</t>
    </rPh>
    <rPh sb="9" eb="11">
      <t>ショウゴウ</t>
    </rPh>
    <rPh sb="11" eb="12">
      <t>マタ</t>
    </rPh>
    <rPh sb="13" eb="15">
      <t>メイショウ</t>
    </rPh>
    <phoneticPr fontId="2"/>
  </si>
  <si>
    <t>07　申請事業所
代表者役職</t>
    <rPh sb="3" eb="5">
      <t>シンセイ</t>
    </rPh>
    <rPh sb="5" eb="8">
      <t>ジギョウショ</t>
    </rPh>
    <rPh sb="9" eb="12">
      <t>ダイヒョウシャ</t>
    </rPh>
    <rPh sb="12" eb="14">
      <t>ヤクショク</t>
    </rPh>
    <phoneticPr fontId="2"/>
  </si>
  <si>
    <t>08　申請事業所
代表者氏名</t>
    <rPh sb="3" eb="5">
      <t>シンセイ</t>
    </rPh>
    <rPh sb="5" eb="8">
      <t>ジギョウショ</t>
    </rPh>
    <rPh sb="9" eb="12">
      <t>ダイヒョウシャ</t>
    </rPh>
    <rPh sb="12" eb="14">
      <t>シメイ</t>
    </rPh>
    <phoneticPr fontId="2"/>
  </si>
  <si>
    <t>09　申請事業所
電話番号</t>
    <rPh sb="3" eb="5">
      <t>シンセイ</t>
    </rPh>
    <rPh sb="5" eb="8">
      <t>ジギョウショ</t>
    </rPh>
    <rPh sb="9" eb="11">
      <t>デンワ</t>
    </rPh>
    <rPh sb="11" eb="13">
      <t>バンゴウ</t>
    </rPh>
    <phoneticPr fontId="2"/>
  </si>
  <si>
    <t>10　申請事業所
FAX番号</t>
    <rPh sb="3" eb="5">
      <t>シンセイ</t>
    </rPh>
    <rPh sb="5" eb="8">
      <t>ジギョウショ</t>
    </rPh>
    <rPh sb="12" eb="14">
      <t>バンゴウ</t>
    </rPh>
    <phoneticPr fontId="2"/>
  </si>
  <si>
    <t>11　本社（店）
郵便番号</t>
    <rPh sb="3" eb="5">
      <t>ホンシャ</t>
    </rPh>
    <rPh sb="6" eb="7">
      <t>テン</t>
    </rPh>
    <phoneticPr fontId="2"/>
  </si>
  <si>
    <t>12　本社（店）住所</t>
    <rPh sb="3" eb="5">
      <t>ホンシャ</t>
    </rPh>
    <rPh sb="6" eb="7">
      <t>テン</t>
    </rPh>
    <rPh sb="8" eb="10">
      <t>ジュウショ</t>
    </rPh>
    <phoneticPr fontId="2"/>
  </si>
  <si>
    <t>13　フリガナ
（本社（店）商号又は名称）</t>
    <rPh sb="9" eb="11">
      <t>ホンシャ</t>
    </rPh>
    <rPh sb="12" eb="13">
      <t>テン</t>
    </rPh>
    <phoneticPr fontId="2"/>
  </si>
  <si>
    <t>14　本社（店）
商号又は名称</t>
    <rPh sb="3" eb="5">
      <t>ホンシャ</t>
    </rPh>
    <rPh sb="6" eb="7">
      <t>テン</t>
    </rPh>
    <rPh sb="9" eb="11">
      <t>ショウゴウ</t>
    </rPh>
    <rPh sb="11" eb="12">
      <t>マタ</t>
    </rPh>
    <rPh sb="13" eb="15">
      <t>メイショウ</t>
    </rPh>
    <phoneticPr fontId="2"/>
  </si>
  <si>
    <t>15　本社（店）
代表者役職</t>
    <rPh sb="3" eb="5">
      <t>ホンシャ</t>
    </rPh>
    <rPh sb="6" eb="7">
      <t>テン</t>
    </rPh>
    <rPh sb="9" eb="12">
      <t>ダイヒョウシャ</t>
    </rPh>
    <rPh sb="12" eb="14">
      <t>ヤクショク</t>
    </rPh>
    <phoneticPr fontId="2"/>
  </si>
  <si>
    <t>16　本社（店）
代表者氏名</t>
    <rPh sb="3" eb="5">
      <t>ホンシャ</t>
    </rPh>
    <rPh sb="6" eb="7">
      <t>テン</t>
    </rPh>
    <rPh sb="9" eb="12">
      <t>ダイヒョウシャ</t>
    </rPh>
    <rPh sb="12" eb="14">
      <t>シメイ</t>
    </rPh>
    <phoneticPr fontId="2"/>
  </si>
  <si>
    <t>17　本社（店）
電話番号</t>
    <rPh sb="3" eb="5">
      <t>ホンシャ</t>
    </rPh>
    <rPh sb="6" eb="7">
      <t>ミセ</t>
    </rPh>
    <rPh sb="9" eb="11">
      <t>デンワ</t>
    </rPh>
    <rPh sb="11" eb="13">
      <t>バンゴウ</t>
    </rPh>
    <phoneticPr fontId="2"/>
  </si>
  <si>
    <t>18　本社（店）
ＦＡＸ番号</t>
    <rPh sb="3" eb="5">
      <t>ホンシャ</t>
    </rPh>
    <rPh sb="6" eb="7">
      <t>テン</t>
    </rPh>
    <rPh sb="12" eb="14">
      <t>バンゴウ</t>
    </rPh>
    <phoneticPr fontId="2"/>
  </si>
  <si>
    <t>19　区分
コード</t>
    <rPh sb="3" eb="5">
      <t>クブン</t>
    </rPh>
    <phoneticPr fontId="2"/>
  </si>
  <si>
    <t>20　大分類
コード</t>
    <rPh sb="3" eb="6">
      <t>ダイブンルイ</t>
    </rPh>
    <phoneticPr fontId="2"/>
  </si>
  <si>
    <t>21　中分類
コード</t>
    <rPh sb="3" eb="6">
      <t>チュウブンルイ</t>
    </rPh>
    <phoneticPr fontId="2"/>
  </si>
  <si>
    <t>22　小　分　類　コ　ー　ド</t>
    <rPh sb="3" eb="4">
      <t>ショウ</t>
    </rPh>
    <rPh sb="5" eb="6">
      <t>ブン</t>
    </rPh>
    <rPh sb="7" eb="8">
      <t>タグイ</t>
    </rPh>
    <phoneticPr fontId="2"/>
  </si>
  <si>
    <t>23　小　分　類　特　記　事　項</t>
    <rPh sb="3" eb="4">
      <t>ショウ</t>
    </rPh>
    <rPh sb="5" eb="6">
      <t>ブン</t>
    </rPh>
    <rPh sb="7" eb="8">
      <t>タグイ</t>
    </rPh>
    <rPh sb="9" eb="10">
      <t>トク</t>
    </rPh>
    <rPh sb="11" eb="12">
      <t>キ</t>
    </rPh>
    <rPh sb="13" eb="14">
      <t>コト</t>
    </rPh>
    <rPh sb="15" eb="16">
      <t>コウ</t>
    </rPh>
    <phoneticPr fontId="2"/>
  </si>
  <si>
    <t>24　「その他」の内容</t>
    <rPh sb="6" eb="7">
      <t>タ</t>
    </rPh>
    <rPh sb="9" eb="11">
      <t>ナイヨウ</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</si>
  <si>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</si>
  <si>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</si>
  <si>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</si>
  <si>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</si>
  <si>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</si>
  <si>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</si>
  <si>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</si>
  <si>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</si>
  <si>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</si>
  <si>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</si>
  <si>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</si>
  <si>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</si>
  <si>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</si>
  <si>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</si>
  <si>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</si>
  <si>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</si>
  <si>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</si>
  <si>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02 申請事業所区分</t>
    <phoneticPr fontId="2"/>
  </si>
  <si>
    <t>市内</t>
    <rPh sb="0" eb="2">
      <t>シナイ</t>
    </rPh>
    <phoneticPr fontId="2"/>
  </si>
  <si>
    <t>35　申請事業所代表者の居住地</t>
    <rPh sb="3" eb="5">
      <t>シンセイ</t>
    </rPh>
    <rPh sb="5" eb="8">
      <t>ジギョウショ</t>
    </rPh>
    <rPh sb="8" eb="11">
      <t>ダイヒョウシャ</t>
    </rPh>
    <rPh sb="12" eb="15">
      <t>キョジュウチ</t>
    </rPh>
    <phoneticPr fontId="2"/>
  </si>
  <si>
    <t>測量機器</t>
  </si>
  <si>
    <t>パンフレット・ポスター</t>
  </si>
  <si>
    <t>高度管理医療機器販売業許可</t>
    <rPh sb="0" eb="2">
      <t>コウド</t>
    </rPh>
    <rPh sb="2" eb="4">
      <t>カンリ</t>
    </rPh>
    <rPh sb="4" eb="6">
      <t>イリョウ</t>
    </rPh>
    <rPh sb="6" eb="8">
      <t>キキ</t>
    </rPh>
    <rPh sb="8" eb="11">
      <t>ハンバイギョウ</t>
    </rPh>
    <rPh sb="11" eb="13">
      <t>キョカ</t>
    </rPh>
    <phoneticPr fontId="2"/>
  </si>
  <si>
    <t>揮発油販売業者登録</t>
    <rPh sb="0" eb="3">
      <t>キハツユ</t>
    </rPh>
    <rPh sb="3" eb="6">
      <t>ハンバイギョウ</t>
    </rPh>
    <rPh sb="6" eb="7">
      <t>シャ</t>
    </rPh>
    <rPh sb="7" eb="9">
      <t>トウロク</t>
    </rPh>
    <phoneticPr fontId="2"/>
  </si>
  <si>
    <t>浄化槽保守点検業者登録</t>
    <rPh sb="0" eb="3">
      <t>ジョウカソウ</t>
    </rPh>
    <rPh sb="3" eb="5">
      <t>ホシュ</t>
    </rPh>
    <rPh sb="5" eb="7">
      <t>テンケン</t>
    </rPh>
    <rPh sb="7" eb="9">
      <t>ギョウシャ</t>
    </rPh>
    <rPh sb="9" eb="11">
      <t>トウロク</t>
    </rPh>
    <phoneticPr fontId="2"/>
  </si>
  <si>
    <t>下水道処理施設維持管理業者登録</t>
    <rPh sb="0" eb="3">
      <t>ゲスイドウ</t>
    </rPh>
    <rPh sb="3" eb="5">
      <t>ショリ</t>
    </rPh>
    <rPh sb="5" eb="7">
      <t>シセツ</t>
    </rPh>
    <rPh sb="7" eb="9">
      <t>イジ</t>
    </rPh>
    <rPh sb="9" eb="11">
      <t>カンリ</t>
    </rPh>
    <rPh sb="11" eb="13">
      <t>ギョウシャ</t>
    </rPh>
    <rPh sb="13" eb="15">
      <t>トウロク</t>
    </rPh>
    <phoneticPr fontId="2"/>
  </si>
  <si>
    <t>一般廃棄物収集運搬業許可</t>
    <rPh sb="0" eb="2">
      <t>イッパン</t>
    </rPh>
    <rPh sb="2" eb="5">
      <t>ハイキブツ</t>
    </rPh>
    <rPh sb="5" eb="7">
      <t>シュウシュウ</t>
    </rPh>
    <rPh sb="7" eb="9">
      <t>ウンパン</t>
    </rPh>
    <rPh sb="9" eb="10">
      <t>ギョウ</t>
    </rPh>
    <rPh sb="10" eb="12">
      <t>キョカ</t>
    </rPh>
    <phoneticPr fontId="2"/>
  </si>
  <si>
    <t>特別管理産業廃棄物処理業許可</t>
    <rPh sb="0" eb="2">
      <t>トクベツ</t>
    </rPh>
    <rPh sb="2" eb="4">
      <t>カンリ</t>
    </rPh>
    <rPh sb="4" eb="6">
      <t>サンギョウ</t>
    </rPh>
    <rPh sb="6" eb="9">
      <t>ハイキブツ</t>
    </rPh>
    <rPh sb="9" eb="11">
      <t>ショリ</t>
    </rPh>
    <rPh sb="11" eb="12">
      <t>ギョウ</t>
    </rPh>
    <rPh sb="12" eb="14">
      <t>キョカ</t>
    </rPh>
    <phoneticPr fontId="2"/>
  </si>
  <si>
    <t>旅客自動車運送事業</t>
    <rPh sb="0" eb="2">
      <t>リョカク</t>
    </rPh>
    <rPh sb="2" eb="5">
      <t>ジドウシャ</t>
    </rPh>
    <rPh sb="5" eb="7">
      <t>ウンソウ</t>
    </rPh>
    <rPh sb="7" eb="9">
      <t>ジギョウ</t>
    </rPh>
    <phoneticPr fontId="2"/>
  </si>
  <si>
    <t>貨物自動車運送事業</t>
    <rPh sb="0" eb="2">
      <t>カモツ</t>
    </rPh>
    <rPh sb="2" eb="5">
      <t>ジドウシャ</t>
    </rPh>
    <rPh sb="5" eb="7">
      <t>ウンソウ</t>
    </rPh>
    <rPh sb="7" eb="9">
      <t>ジギョウ</t>
    </rPh>
    <phoneticPr fontId="2"/>
  </si>
  <si>
    <t>一般貸切旅客自動車運送事業</t>
    <rPh sb="0" eb="2">
      <t>イッパン</t>
    </rPh>
    <rPh sb="2" eb="4">
      <t>カシキリ</t>
    </rPh>
    <rPh sb="4" eb="6">
      <t>リョカク</t>
    </rPh>
    <rPh sb="6" eb="9">
      <t>ジドウシャ</t>
    </rPh>
    <rPh sb="9" eb="11">
      <t>ウンソウ</t>
    </rPh>
    <rPh sb="11" eb="13">
      <t>ジギョウ</t>
    </rPh>
    <phoneticPr fontId="2"/>
  </si>
  <si>
    <t>クリーニング業届出</t>
    <rPh sb="6" eb="7">
      <t>ギョウ</t>
    </rPh>
    <rPh sb="7" eb="9">
      <t>トドケデ</t>
    </rPh>
    <phoneticPr fontId="2"/>
  </si>
  <si>
    <t>環境分析調査</t>
    <rPh sb="0" eb="2">
      <t>カンキョウ</t>
    </rPh>
    <rPh sb="2" eb="4">
      <t>ブンセキ</t>
    </rPh>
    <rPh sb="4" eb="6">
      <t>チョウサ</t>
    </rPh>
    <phoneticPr fontId="2"/>
  </si>
  <si>
    <t>警備</t>
    <rPh sb="0" eb="2">
      <t>ケイビ</t>
    </rPh>
    <phoneticPr fontId="2"/>
  </si>
  <si>
    <t>計量証明事業登録証</t>
    <rPh sb="0" eb="2">
      <t>ケイリョウ</t>
    </rPh>
    <rPh sb="2" eb="4">
      <t>ショウメイ</t>
    </rPh>
    <rPh sb="4" eb="6">
      <t>ジギョウ</t>
    </rPh>
    <rPh sb="6" eb="8">
      <t>トウロク</t>
    </rPh>
    <rPh sb="8" eb="9">
      <t>ショウ</t>
    </rPh>
    <phoneticPr fontId="2"/>
  </si>
  <si>
    <t>音圧レベル</t>
    <rPh sb="0" eb="2">
      <t>オンアツ</t>
    </rPh>
    <phoneticPr fontId="2"/>
  </si>
  <si>
    <t>振動加速度レベル</t>
    <rPh sb="0" eb="2">
      <t>シンドウ</t>
    </rPh>
    <rPh sb="2" eb="5">
      <t>カソクド</t>
    </rPh>
    <phoneticPr fontId="2"/>
  </si>
  <si>
    <t>水又は土壌</t>
    <rPh sb="0" eb="1">
      <t>ミズ</t>
    </rPh>
    <rPh sb="1" eb="2">
      <t>マタ</t>
    </rPh>
    <rPh sb="3" eb="5">
      <t>ドジョウ</t>
    </rPh>
    <phoneticPr fontId="2"/>
  </si>
  <si>
    <t>濃度</t>
    <rPh sb="0" eb="2">
      <t>ノウド</t>
    </rPh>
    <phoneticPr fontId="2"/>
  </si>
  <si>
    <t>特定濃度（ダイオキシン）</t>
    <rPh sb="0" eb="2">
      <t>トクテイ</t>
    </rPh>
    <rPh sb="2" eb="4">
      <t>ノウド</t>
    </rPh>
    <phoneticPr fontId="2"/>
  </si>
  <si>
    <t>高度管理医療機器賃貸業許可</t>
    <rPh sb="0" eb="2">
      <t>コウド</t>
    </rPh>
    <rPh sb="2" eb="4">
      <t>カンリ</t>
    </rPh>
    <rPh sb="4" eb="6">
      <t>イリョウ</t>
    </rPh>
    <rPh sb="6" eb="8">
      <t>キキ</t>
    </rPh>
    <rPh sb="8" eb="10">
      <t>チンタイ</t>
    </rPh>
    <rPh sb="10" eb="11">
      <t>ギョウ</t>
    </rPh>
    <rPh sb="11" eb="13">
      <t>キョカ</t>
    </rPh>
    <phoneticPr fontId="2"/>
  </si>
  <si>
    <t>月</t>
    <rPh sb="0" eb="1">
      <t>ツキ</t>
    </rPh>
    <phoneticPr fontId="2"/>
  </si>
  <si>
    <t>建築物環境衛生総合管理業県知事登録</t>
    <rPh sb="0" eb="3">
      <t>ケンチクブツ</t>
    </rPh>
    <rPh sb="3" eb="5">
      <t>カンキョウ</t>
    </rPh>
    <rPh sb="5" eb="7">
      <t>エイセイ</t>
    </rPh>
    <rPh sb="7" eb="9">
      <t>ソウゴウ</t>
    </rPh>
    <rPh sb="9" eb="11">
      <t>カンリ</t>
    </rPh>
    <rPh sb="11" eb="12">
      <t>ギョウ</t>
    </rPh>
    <rPh sb="12" eb="15">
      <t>ケンチジ</t>
    </rPh>
    <rPh sb="15" eb="17">
      <t>トウロク</t>
    </rPh>
    <phoneticPr fontId="2"/>
  </si>
  <si>
    <t>建築物飲料水貯水槽清掃業県知事登録</t>
    <rPh sb="0" eb="3">
      <t>ケンチクブツ</t>
    </rPh>
    <rPh sb="3" eb="6">
      <t>インリョウスイ</t>
    </rPh>
    <rPh sb="6" eb="9">
      <t>チョスイソウ</t>
    </rPh>
    <rPh sb="9" eb="12">
      <t>セイソウギョウ</t>
    </rPh>
    <rPh sb="12" eb="15">
      <t>ケンチジ</t>
    </rPh>
    <rPh sb="15" eb="17">
      <t>トウロク</t>
    </rPh>
    <phoneticPr fontId="2"/>
  </si>
  <si>
    <t>産業廃棄物収集運搬業許可</t>
    <phoneticPr fontId="2"/>
  </si>
  <si>
    <t>特別管理産業廃棄物収集運搬業許可</t>
    <phoneticPr fontId="2"/>
  </si>
  <si>
    <t>一般廃棄物処理業許可</t>
    <phoneticPr fontId="2"/>
  </si>
  <si>
    <t>産業廃棄物処理業許可</t>
    <phoneticPr fontId="2"/>
  </si>
  <si>
    <t>医薬品販売業許可</t>
    <rPh sb="0" eb="3">
      <t>イヤクヒン</t>
    </rPh>
    <rPh sb="3" eb="6">
      <t>ハンバイギョウ</t>
    </rPh>
    <rPh sb="6" eb="8">
      <t>キョカ</t>
    </rPh>
    <phoneticPr fontId="2"/>
  </si>
  <si>
    <t>毒物劇物一般販売業許可</t>
    <rPh sb="0" eb="2">
      <t>ドクブツ</t>
    </rPh>
    <rPh sb="2" eb="4">
      <t>ゲキブツ</t>
    </rPh>
    <rPh sb="4" eb="6">
      <t>イッパン</t>
    </rPh>
    <rPh sb="6" eb="9">
      <t>ハンバイギョウ</t>
    </rPh>
    <rPh sb="9" eb="11">
      <t>キョカ</t>
    </rPh>
    <phoneticPr fontId="2"/>
  </si>
  <si>
    <t>１号</t>
    <rPh sb="1" eb="2">
      <t>ゴウ</t>
    </rPh>
    <phoneticPr fontId="2"/>
  </si>
  <si>
    <t>２号</t>
    <rPh sb="1" eb="2">
      <t>ゴウ</t>
    </rPh>
    <phoneticPr fontId="2"/>
  </si>
  <si>
    <t>３号</t>
    <rPh sb="1" eb="2">
      <t>ゴウ</t>
    </rPh>
    <phoneticPr fontId="2"/>
  </si>
  <si>
    <t>４号</t>
    <rPh sb="1" eb="2">
      <t>ゴウ</t>
    </rPh>
    <phoneticPr fontId="2"/>
  </si>
  <si>
    <t>入力欄</t>
    <rPh sb="0" eb="2">
      <t>ニュウリョク</t>
    </rPh>
    <rPh sb="2" eb="3">
      <t>ラン</t>
    </rPh>
    <phoneticPr fontId="2"/>
  </si>
  <si>
    <t>建築物環境衛生管理技術者</t>
    <rPh sb="0" eb="3">
      <t>ケンチクブツ</t>
    </rPh>
    <rPh sb="3" eb="5">
      <t>カンキョウ</t>
    </rPh>
    <rPh sb="5" eb="7">
      <t>エイセイ</t>
    </rPh>
    <rPh sb="7" eb="9">
      <t>カンリ</t>
    </rPh>
    <rPh sb="9" eb="11">
      <t>ギジュツ</t>
    </rPh>
    <rPh sb="11" eb="12">
      <t>シャ</t>
    </rPh>
    <phoneticPr fontId="2"/>
  </si>
  <si>
    <t>清掃作業監督者</t>
    <rPh sb="0" eb="2">
      <t>セイソウ</t>
    </rPh>
    <rPh sb="2" eb="4">
      <t>サギョウ</t>
    </rPh>
    <rPh sb="4" eb="7">
      <t>カントクシャ</t>
    </rPh>
    <phoneticPr fontId="2"/>
  </si>
  <si>
    <t>病院清掃受託責任者</t>
    <rPh sb="0" eb="2">
      <t>ビョウイン</t>
    </rPh>
    <rPh sb="2" eb="4">
      <t>セイソウ</t>
    </rPh>
    <rPh sb="4" eb="6">
      <t>ジュタク</t>
    </rPh>
    <rPh sb="6" eb="9">
      <t>セキニンシャ</t>
    </rPh>
    <phoneticPr fontId="2"/>
  </si>
  <si>
    <t>ビルクリーニング技能士</t>
    <rPh sb="8" eb="11">
      <t>ギノウシ</t>
    </rPh>
    <phoneticPr fontId="2"/>
  </si>
  <si>
    <t>空気環境測定実施者</t>
    <rPh sb="0" eb="2">
      <t>クウキ</t>
    </rPh>
    <rPh sb="2" eb="4">
      <t>カンキョウ</t>
    </rPh>
    <rPh sb="4" eb="6">
      <t>ソクテイ</t>
    </rPh>
    <rPh sb="6" eb="8">
      <t>ジッシ</t>
    </rPh>
    <rPh sb="8" eb="9">
      <t>シャ</t>
    </rPh>
    <phoneticPr fontId="2"/>
  </si>
  <si>
    <t>統括管理者</t>
    <rPh sb="0" eb="2">
      <t>トウカツ</t>
    </rPh>
    <rPh sb="2" eb="4">
      <t>カンリ</t>
    </rPh>
    <rPh sb="4" eb="5">
      <t>シャ</t>
    </rPh>
    <phoneticPr fontId="2"/>
  </si>
  <si>
    <t>空調排水管理監督者</t>
    <rPh sb="0" eb="2">
      <t>クウチョウ</t>
    </rPh>
    <rPh sb="2" eb="4">
      <t>ハイスイ</t>
    </rPh>
    <rPh sb="4" eb="6">
      <t>カンリ</t>
    </rPh>
    <rPh sb="6" eb="9">
      <t>カントクシャ</t>
    </rPh>
    <phoneticPr fontId="2"/>
  </si>
  <si>
    <t>水質検査実施者</t>
    <rPh sb="0" eb="2">
      <t>スイシツ</t>
    </rPh>
    <rPh sb="2" eb="4">
      <t>ケンサ</t>
    </rPh>
    <rPh sb="4" eb="7">
      <t>ジッシシャ</t>
    </rPh>
    <phoneticPr fontId="2"/>
  </si>
  <si>
    <t>防除作業監督者</t>
    <rPh sb="0" eb="2">
      <t>ボウジョ</t>
    </rPh>
    <rPh sb="2" eb="4">
      <t>サギョウ</t>
    </rPh>
    <rPh sb="4" eb="7">
      <t>カントクシャ</t>
    </rPh>
    <phoneticPr fontId="2"/>
  </si>
  <si>
    <t>造園施工管理技士</t>
    <rPh sb="0" eb="2">
      <t>ゾウエン</t>
    </rPh>
    <rPh sb="2" eb="4">
      <t>セコウ</t>
    </rPh>
    <rPh sb="4" eb="6">
      <t>カンリ</t>
    </rPh>
    <rPh sb="6" eb="8">
      <t>ギシ</t>
    </rPh>
    <phoneticPr fontId="2"/>
  </si>
  <si>
    <t>造園技能士</t>
    <rPh sb="0" eb="2">
      <t>ゾウエン</t>
    </rPh>
    <rPh sb="2" eb="5">
      <t>ギノウシ</t>
    </rPh>
    <phoneticPr fontId="2"/>
  </si>
  <si>
    <t>貯水槽清掃作業監督者</t>
    <rPh sb="0" eb="3">
      <t>チョスイソウ</t>
    </rPh>
    <rPh sb="3" eb="5">
      <t>セイソウ</t>
    </rPh>
    <rPh sb="5" eb="7">
      <t>サギョウ</t>
    </rPh>
    <rPh sb="7" eb="10">
      <t>カントクシャ</t>
    </rPh>
    <phoneticPr fontId="2"/>
  </si>
  <si>
    <t>ビル設備管理技能士</t>
    <rPh sb="2" eb="4">
      <t>セツビ</t>
    </rPh>
    <rPh sb="4" eb="6">
      <t>カンリ</t>
    </rPh>
    <rPh sb="6" eb="9">
      <t>ギノウシ</t>
    </rPh>
    <phoneticPr fontId="2"/>
  </si>
  <si>
    <t>消防設備士</t>
    <rPh sb="0" eb="2">
      <t>ショウボウ</t>
    </rPh>
    <rPh sb="2" eb="4">
      <t>セツビ</t>
    </rPh>
    <rPh sb="4" eb="5">
      <t>シ</t>
    </rPh>
    <phoneticPr fontId="2"/>
  </si>
  <si>
    <t>第１類</t>
    <rPh sb="0" eb="1">
      <t>ダイ</t>
    </rPh>
    <rPh sb="2" eb="3">
      <t>ルイ</t>
    </rPh>
    <phoneticPr fontId="2"/>
  </si>
  <si>
    <t>第２類</t>
    <rPh sb="0" eb="1">
      <t>ダイ</t>
    </rPh>
    <rPh sb="2" eb="3">
      <t>ルイ</t>
    </rPh>
    <phoneticPr fontId="2"/>
  </si>
  <si>
    <t>第３類</t>
    <rPh sb="0" eb="1">
      <t>ダイ</t>
    </rPh>
    <rPh sb="2" eb="3">
      <t>ルイ</t>
    </rPh>
    <phoneticPr fontId="2"/>
  </si>
  <si>
    <t>第４類</t>
    <rPh sb="0" eb="1">
      <t>ダイ</t>
    </rPh>
    <rPh sb="2" eb="3">
      <t>ルイ</t>
    </rPh>
    <phoneticPr fontId="2"/>
  </si>
  <si>
    <t>第５類</t>
    <rPh sb="0" eb="1">
      <t>ダイ</t>
    </rPh>
    <rPh sb="2" eb="3">
      <t>ルイ</t>
    </rPh>
    <phoneticPr fontId="2"/>
  </si>
  <si>
    <t>甲種</t>
    <rPh sb="0" eb="1">
      <t>コウ</t>
    </rPh>
    <rPh sb="1" eb="2">
      <t>シュ</t>
    </rPh>
    <phoneticPr fontId="2"/>
  </si>
  <si>
    <t>乙種</t>
    <rPh sb="0" eb="1">
      <t>オツ</t>
    </rPh>
    <rPh sb="1" eb="2">
      <t>シュ</t>
    </rPh>
    <phoneticPr fontId="2"/>
  </si>
  <si>
    <t>第６類</t>
    <rPh sb="0" eb="1">
      <t>ダイ</t>
    </rPh>
    <rPh sb="2" eb="3">
      <t>ルイ</t>
    </rPh>
    <phoneticPr fontId="2"/>
  </si>
  <si>
    <t>第７類</t>
    <rPh sb="0" eb="1">
      <t>ダイ</t>
    </rPh>
    <rPh sb="2" eb="3">
      <t>ルイ</t>
    </rPh>
    <phoneticPr fontId="2"/>
  </si>
  <si>
    <t>排水管清掃作業監督者</t>
    <rPh sb="0" eb="3">
      <t>ハイスイカン</t>
    </rPh>
    <rPh sb="3" eb="5">
      <t>セイソウ</t>
    </rPh>
    <rPh sb="5" eb="7">
      <t>サギョウ</t>
    </rPh>
    <rPh sb="7" eb="10">
      <t>カントクシャ</t>
    </rPh>
    <phoneticPr fontId="2"/>
  </si>
  <si>
    <t>ボイラー整備士</t>
    <rPh sb="4" eb="6">
      <t>セイビ</t>
    </rPh>
    <rPh sb="6" eb="7">
      <t>シ</t>
    </rPh>
    <phoneticPr fontId="2"/>
  </si>
  <si>
    <t>ボイラー技士</t>
    <rPh sb="4" eb="6">
      <t>ギシ</t>
    </rPh>
    <phoneticPr fontId="2"/>
  </si>
  <si>
    <t>ボイラー取扱技能講習修了者</t>
    <rPh sb="4" eb="6">
      <t>トリアツカイ</t>
    </rPh>
    <rPh sb="6" eb="8">
      <t>ギノウ</t>
    </rPh>
    <rPh sb="8" eb="10">
      <t>コウシュウ</t>
    </rPh>
    <rPh sb="10" eb="12">
      <t>シュウリョウ</t>
    </rPh>
    <rPh sb="12" eb="13">
      <t>シャ</t>
    </rPh>
    <phoneticPr fontId="2"/>
  </si>
  <si>
    <t>危険物取扱者</t>
    <rPh sb="0" eb="3">
      <t>キケンブツ</t>
    </rPh>
    <rPh sb="3" eb="5">
      <t>トリアツカイ</t>
    </rPh>
    <rPh sb="5" eb="6">
      <t>シャ</t>
    </rPh>
    <phoneticPr fontId="2"/>
  </si>
  <si>
    <t>丙種</t>
    <rPh sb="0" eb="1">
      <t>ヘイ</t>
    </rPh>
    <rPh sb="1" eb="2">
      <t>シュ</t>
    </rPh>
    <phoneticPr fontId="2"/>
  </si>
  <si>
    <t>環境計量士</t>
    <rPh sb="0" eb="2">
      <t>カンキョウ</t>
    </rPh>
    <rPh sb="2" eb="4">
      <t>ケイリョウ</t>
    </rPh>
    <rPh sb="4" eb="5">
      <t>シ</t>
    </rPh>
    <phoneticPr fontId="2"/>
  </si>
  <si>
    <t>作業環境測定士</t>
    <rPh sb="0" eb="2">
      <t>サギョウ</t>
    </rPh>
    <rPh sb="2" eb="4">
      <t>カンキョウ</t>
    </rPh>
    <rPh sb="4" eb="6">
      <t>ソクテイ</t>
    </rPh>
    <rPh sb="6" eb="7">
      <t>シ</t>
    </rPh>
    <phoneticPr fontId="2"/>
  </si>
  <si>
    <t>警備員指導教育責任者</t>
    <rPh sb="0" eb="3">
      <t>ケイビイン</t>
    </rPh>
    <rPh sb="3" eb="5">
      <t>シドウ</t>
    </rPh>
    <rPh sb="5" eb="7">
      <t>キョウイク</t>
    </rPh>
    <rPh sb="7" eb="9">
      <t>セキニン</t>
    </rPh>
    <rPh sb="9" eb="10">
      <t>シャ</t>
    </rPh>
    <phoneticPr fontId="2"/>
  </si>
  <si>
    <t>電気主任技術者</t>
    <rPh sb="0" eb="2">
      <t>デンキ</t>
    </rPh>
    <rPh sb="2" eb="4">
      <t>シュニン</t>
    </rPh>
    <rPh sb="4" eb="7">
      <t>ギジュツシャ</t>
    </rPh>
    <phoneticPr fontId="2"/>
  </si>
  <si>
    <t>第１種</t>
    <rPh sb="0" eb="1">
      <t>ダイ</t>
    </rPh>
    <rPh sb="2" eb="3">
      <t>シュ</t>
    </rPh>
    <phoneticPr fontId="2"/>
  </si>
  <si>
    <t>第２種</t>
    <rPh sb="0" eb="1">
      <t>ダイ</t>
    </rPh>
    <rPh sb="2" eb="3">
      <t>シュ</t>
    </rPh>
    <phoneticPr fontId="2"/>
  </si>
  <si>
    <t>第３種</t>
    <rPh sb="0" eb="1">
      <t>ダイ</t>
    </rPh>
    <rPh sb="2" eb="3">
      <t>シュ</t>
    </rPh>
    <phoneticPr fontId="2"/>
  </si>
  <si>
    <t>電気工事士</t>
    <rPh sb="0" eb="2">
      <t>デンキ</t>
    </rPh>
    <rPh sb="2" eb="4">
      <t>コウジ</t>
    </rPh>
    <rPh sb="4" eb="5">
      <t>シ</t>
    </rPh>
    <phoneticPr fontId="2"/>
  </si>
  <si>
    <t>管理栄養士</t>
    <rPh sb="0" eb="2">
      <t>カンリ</t>
    </rPh>
    <rPh sb="2" eb="5">
      <t>エイヨウシ</t>
    </rPh>
    <phoneticPr fontId="2"/>
  </si>
  <si>
    <t>栄養士</t>
    <rPh sb="0" eb="3">
      <t>エイヨウシ</t>
    </rPh>
    <phoneticPr fontId="2"/>
  </si>
  <si>
    <t>一級</t>
    <rPh sb="0" eb="1">
      <t>イチ</t>
    </rPh>
    <rPh sb="1" eb="2">
      <t>キュウ</t>
    </rPh>
    <phoneticPr fontId="2"/>
  </si>
  <si>
    <t>二級</t>
    <rPh sb="0" eb="1">
      <t>ニ</t>
    </rPh>
    <rPh sb="1" eb="2">
      <t>キュウ</t>
    </rPh>
    <phoneticPr fontId="2"/>
  </si>
  <si>
    <t>給食業務</t>
    <rPh sb="0" eb="2">
      <t>キュウショク</t>
    </rPh>
    <rPh sb="2" eb="4">
      <t>ギョウム</t>
    </rPh>
    <phoneticPr fontId="2"/>
  </si>
  <si>
    <t>医療関連サービスマーク（院内清掃）</t>
    <rPh sb="12" eb="14">
      <t>インナイ</t>
    </rPh>
    <rPh sb="14" eb="16">
      <t>セイソウ</t>
    </rPh>
    <phoneticPr fontId="2"/>
  </si>
  <si>
    <t>医療関連サービスマーク（患者等給食）</t>
    <rPh sb="0" eb="2">
      <t>イリョウ</t>
    </rPh>
    <rPh sb="2" eb="4">
      <t>カンレン</t>
    </rPh>
    <phoneticPr fontId="2"/>
  </si>
  <si>
    <t>建築物清掃業県知事登録</t>
    <rPh sb="0" eb="3">
      <t>ケンチクブツ</t>
    </rPh>
    <rPh sb="3" eb="6">
      <t>セイソウギョウ</t>
    </rPh>
    <rPh sb="6" eb="9">
      <t>ケンチジ</t>
    </rPh>
    <rPh sb="9" eb="11">
      <t>トウロク</t>
    </rPh>
    <phoneticPr fontId="2"/>
  </si>
  <si>
    <t>施設等清掃・衛生管理、施設運営、設備等保守・修理</t>
    <rPh sb="0" eb="2">
      <t>シセツ</t>
    </rPh>
    <rPh sb="2" eb="3">
      <t>トウ</t>
    </rPh>
    <rPh sb="3" eb="5">
      <t>セイソウ</t>
    </rPh>
    <rPh sb="6" eb="8">
      <t>エイセイ</t>
    </rPh>
    <rPh sb="8" eb="10">
      <t>カンリ</t>
    </rPh>
    <rPh sb="11" eb="13">
      <t>シセツ</t>
    </rPh>
    <rPh sb="13" eb="15">
      <t>ウンエイ</t>
    </rPh>
    <rPh sb="16" eb="18">
      <t>セツビ</t>
    </rPh>
    <rPh sb="18" eb="19">
      <t>トウ</t>
    </rPh>
    <rPh sb="19" eb="21">
      <t>ホシュ</t>
    </rPh>
    <rPh sb="22" eb="24">
      <t>シュウリ</t>
    </rPh>
    <phoneticPr fontId="2"/>
  </si>
  <si>
    <t>調理師</t>
    <rPh sb="0" eb="2">
      <t>チョウリ</t>
    </rPh>
    <rPh sb="2" eb="3">
      <t>シ</t>
    </rPh>
    <phoneticPr fontId="2"/>
  </si>
  <si>
    <t>建築物ねずみ昆虫等防除業</t>
    <rPh sb="0" eb="3">
      <t>ケンチクブツ</t>
    </rPh>
    <rPh sb="6" eb="8">
      <t>コンチュウ</t>
    </rPh>
    <rPh sb="8" eb="9">
      <t>トウ</t>
    </rPh>
    <rPh sb="9" eb="11">
      <t>ボウジョ</t>
    </rPh>
    <rPh sb="11" eb="12">
      <t>ギョウ</t>
    </rPh>
    <phoneticPr fontId="2"/>
  </si>
  <si>
    <t>機械警備業務管理者</t>
    <rPh sb="0" eb="2">
      <t>キカイ</t>
    </rPh>
    <rPh sb="2" eb="4">
      <t>ケイビ</t>
    </rPh>
    <rPh sb="4" eb="6">
      <t>ギョウム</t>
    </rPh>
    <rPh sb="6" eb="9">
      <t>カンリシャ</t>
    </rPh>
    <phoneticPr fontId="2"/>
  </si>
  <si>
    <t>労働者派遣事業許可</t>
    <rPh sb="0" eb="3">
      <t>ロウドウシャ</t>
    </rPh>
    <rPh sb="3" eb="5">
      <t>ハケン</t>
    </rPh>
    <rPh sb="5" eb="7">
      <t>ジギョウ</t>
    </rPh>
    <rPh sb="7" eb="9">
      <t>キョカ</t>
    </rPh>
    <phoneticPr fontId="2"/>
  </si>
  <si>
    <t>１　薬品類</t>
    <rPh sb="2" eb="4">
      <t>ヤクヒン</t>
    </rPh>
    <rPh sb="4" eb="5">
      <t>ルイ</t>
    </rPh>
    <phoneticPr fontId="2"/>
  </si>
  <si>
    <t>２　医療用機器</t>
    <rPh sb="2" eb="4">
      <t>イリョウ</t>
    </rPh>
    <rPh sb="4" eb="5">
      <t>ヨウ</t>
    </rPh>
    <rPh sb="5" eb="7">
      <t>キキ</t>
    </rPh>
    <phoneticPr fontId="2"/>
  </si>
  <si>
    <t>３　農業・園芸用品</t>
    <rPh sb="2" eb="4">
      <t>ノウギョウ</t>
    </rPh>
    <rPh sb="5" eb="7">
      <t>エンゲイ</t>
    </rPh>
    <rPh sb="7" eb="9">
      <t>ヨウヒン</t>
    </rPh>
    <phoneticPr fontId="2"/>
  </si>
  <si>
    <t>４　燃料類</t>
    <rPh sb="2" eb="4">
      <t>ネンリョウ</t>
    </rPh>
    <rPh sb="4" eb="5">
      <t>ルイ</t>
    </rPh>
    <phoneticPr fontId="2"/>
  </si>
  <si>
    <t>１　施設等清掃・衛生管理</t>
    <rPh sb="2" eb="4">
      <t>シセツ</t>
    </rPh>
    <rPh sb="4" eb="5">
      <t>トウ</t>
    </rPh>
    <rPh sb="5" eb="7">
      <t>セイソウ</t>
    </rPh>
    <rPh sb="8" eb="10">
      <t>エイセイ</t>
    </rPh>
    <rPh sb="10" eb="12">
      <t>カンリ</t>
    </rPh>
    <phoneticPr fontId="2"/>
  </si>
  <si>
    <t>２　警備</t>
    <rPh sb="2" eb="4">
      <t>ケイビ</t>
    </rPh>
    <phoneticPr fontId="2"/>
  </si>
  <si>
    <t>３　施設運営</t>
    <rPh sb="2" eb="4">
      <t>シセツ</t>
    </rPh>
    <rPh sb="4" eb="6">
      <t>ウンエイ</t>
    </rPh>
    <phoneticPr fontId="2"/>
  </si>
  <si>
    <t>一般乗合旅客自動車運送事業</t>
    <rPh sb="0" eb="2">
      <t>イッパン</t>
    </rPh>
    <rPh sb="2" eb="4">
      <t>ノリアイ</t>
    </rPh>
    <rPh sb="4" eb="6">
      <t>リョカク</t>
    </rPh>
    <rPh sb="6" eb="9">
      <t>ジドウシャ</t>
    </rPh>
    <rPh sb="9" eb="11">
      <t>ウンソウ</t>
    </rPh>
    <rPh sb="11" eb="13">
      <t>ジギョウ</t>
    </rPh>
    <phoneticPr fontId="2"/>
  </si>
  <si>
    <t>一般乗用旅客自動車運送事業</t>
    <rPh sb="0" eb="2">
      <t>イッパン</t>
    </rPh>
    <rPh sb="2" eb="4">
      <t>ジョウヨウ</t>
    </rPh>
    <rPh sb="4" eb="6">
      <t>リョカク</t>
    </rPh>
    <rPh sb="6" eb="9">
      <t>ジドウシャ</t>
    </rPh>
    <rPh sb="9" eb="11">
      <t>ウンソウ</t>
    </rPh>
    <rPh sb="11" eb="13">
      <t>ジギョウ</t>
    </rPh>
    <phoneticPr fontId="2"/>
  </si>
  <si>
    <t>速記技能検定（１級）</t>
    <rPh sb="0" eb="2">
      <t>ソッキ</t>
    </rPh>
    <rPh sb="2" eb="4">
      <t>ギノウ</t>
    </rPh>
    <rPh sb="4" eb="6">
      <t>ケンテイ</t>
    </rPh>
    <rPh sb="8" eb="9">
      <t>キュウ</t>
    </rPh>
    <phoneticPr fontId="2"/>
  </si>
  <si>
    <t>消防設備点検資格者</t>
    <rPh sb="0" eb="2">
      <t>ショウボウ</t>
    </rPh>
    <rPh sb="2" eb="4">
      <t>セツビ</t>
    </rPh>
    <rPh sb="4" eb="6">
      <t>テンケン</t>
    </rPh>
    <rPh sb="6" eb="9">
      <t>シカクシャ</t>
    </rPh>
    <phoneticPr fontId="2"/>
  </si>
  <si>
    <t>１種</t>
    <rPh sb="1" eb="2">
      <t>シュ</t>
    </rPh>
    <phoneticPr fontId="2"/>
  </si>
  <si>
    <t>２種</t>
    <rPh sb="1" eb="2">
      <t>シュ</t>
    </rPh>
    <phoneticPr fontId="2"/>
  </si>
  <si>
    <t>４　施設設備及び機械器具管理・保守・修理</t>
    <rPh sb="2" eb="4">
      <t>シセツ</t>
    </rPh>
    <rPh sb="4" eb="6">
      <t>セツビ</t>
    </rPh>
    <rPh sb="6" eb="7">
      <t>オヨ</t>
    </rPh>
    <rPh sb="8" eb="10">
      <t>キカイ</t>
    </rPh>
    <rPh sb="10" eb="12">
      <t>キグ</t>
    </rPh>
    <rPh sb="12" eb="14">
      <t>カンリ</t>
    </rPh>
    <rPh sb="15" eb="17">
      <t>ホシュ</t>
    </rPh>
    <rPh sb="18" eb="20">
      <t>シュウリ</t>
    </rPh>
    <phoneticPr fontId="2"/>
  </si>
  <si>
    <t>５　環境分析調査</t>
    <rPh sb="2" eb="4">
      <t>カンキョウ</t>
    </rPh>
    <rPh sb="4" eb="6">
      <t>ブンセキ</t>
    </rPh>
    <rPh sb="6" eb="8">
      <t>チョウサ</t>
    </rPh>
    <phoneticPr fontId="2"/>
  </si>
  <si>
    <t>７　運送・旅行</t>
    <rPh sb="2" eb="4">
      <t>ウンソウ</t>
    </rPh>
    <rPh sb="5" eb="7">
      <t>リョコウ</t>
    </rPh>
    <phoneticPr fontId="2"/>
  </si>
  <si>
    <t>８　クリーニング</t>
    <phoneticPr fontId="2"/>
  </si>
  <si>
    <t>９　人材派遣</t>
    <rPh sb="2" eb="4">
      <t>ジンザイ</t>
    </rPh>
    <rPh sb="4" eb="6">
      <t>ハケン</t>
    </rPh>
    <phoneticPr fontId="2"/>
  </si>
  <si>
    <t>１０　給食</t>
    <rPh sb="3" eb="5">
      <t>キュウショク</t>
    </rPh>
    <phoneticPr fontId="2"/>
  </si>
  <si>
    <t>第6希望</t>
    <rPh sb="0" eb="1">
      <t>ダイ</t>
    </rPh>
    <rPh sb="2" eb="4">
      <t>キボウ</t>
    </rPh>
    <phoneticPr fontId="2"/>
  </si>
  <si>
    <t>第7希望</t>
    <rPh sb="0" eb="1">
      <t>ダイ</t>
    </rPh>
    <rPh sb="2" eb="4">
      <t>キボウ</t>
    </rPh>
    <phoneticPr fontId="2"/>
  </si>
  <si>
    <t>第8希望</t>
    <rPh sb="0" eb="1">
      <t>ダイ</t>
    </rPh>
    <rPh sb="2" eb="4">
      <t>キボウ</t>
    </rPh>
    <phoneticPr fontId="2"/>
  </si>
  <si>
    <t>99</t>
    <phoneticPr fontId="2"/>
  </si>
  <si>
    <t>第６
希望</t>
    <rPh sb="0" eb="1">
      <t>ダイ</t>
    </rPh>
    <rPh sb="3" eb="5">
      <t>キボウ</t>
    </rPh>
    <phoneticPr fontId="2"/>
  </si>
  <si>
    <t>第７
希望</t>
    <rPh sb="0" eb="1">
      <t>ダイ</t>
    </rPh>
    <rPh sb="3" eb="5">
      <t>キボウ</t>
    </rPh>
    <phoneticPr fontId="2"/>
  </si>
  <si>
    <t>第８
希望</t>
    <rPh sb="0" eb="1">
      <t>ダイ</t>
    </rPh>
    <rPh sb="3" eb="5">
      <t>キボウ</t>
    </rPh>
    <phoneticPr fontId="2"/>
  </si>
  <si>
    <t>９９</t>
  </si>
  <si>
    <t>メーター検針</t>
  </si>
  <si>
    <t>Ｚ</t>
  </si>
  <si>
    <t>030399Z</t>
  </si>
  <si>
    <t>030401A</t>
  </si>
  <si>
    <t>030401B</t>
  </si>
  <si>
    <t>030401Z</t>
  </si>
  <si>
    <t>030402A</t>
  </si>
  <si>
    <t>030402B</t>
  </si>
  <si>
    <t>030402Z</t>
  </si>
  <si>
    <t>030499Z</t>
  </si>
  <si>
    <t>040199Z</t>
  </si>
  <si>
    <t>市外</t>
    <rPh sb="0" eb="2">
      <t>シガイ</t>
    </rPh>
    <phoneticPr fontId="2"/>
  </si>
  <si>
    <t>01　市内・市外の区分</t>
    <rPh sb="3" eb="5">
      <t>シナイ</t>
    </rPh>
    <rPh sb="6" eb="8">
      <t>シガイ</t>
    </rPh>
    <rPh sb="9" eb="11">
      <t>クブン</t>
    </rPh>
    <phoneticPr fontId="2"/>
  </si>
  <si>
    <t>５　その他</t>
    <rPh sb="4" eb="5">
      <t>タ</t>
    </rPh>
    <phoneticPr fontId="2"/>
  </si>
  <si>
    <t>１１　その他</t>
    <rPh sb="5" eb="6">
      <t>タ</t>
    </rPh>
    <phoneticPr fontId="2"/>
  </si>
  <si>
    <t>１　機器類（医療機器）</t>
    <rPh sb="2" eb="5">
      <t>キキルイ</t>
    </rPh>
    <rPh sb="6" eb="8">
      <t>イリョウ</t>
    </rPh>
    <rPh sb="8" eb="10">
      <t>キキ</t>
    </rPh>
    <phoneticPr fontId="2"/>
  </si>
  <si>
    <t>２　その他</t>
    <rPh sb="4" eb="5">
      <t>タ</t>
    </rPh>
    <phoneticPr fontId="2"/>
  </si>
  <si>
    <t>その他①</t>
    <rPh sb="2" eb="3">
      <t>タ</t>
    </rPh>
    <phoneticPr fontId="2"/>
  </si>
  <si>
    <t>その他②</t>
    <rPh sb="2" eb="3">
      <t>タ</t>
    </rPh>
    <phoneticPr fontId="2"/>
  </si>
  <si>
    <t>その他③</t>
    <rPh sb="2" eb="3">
      <t>タ</t>
    </rPh>
    <phoneticPr fontId="2"/>
  </si>
  <si>
    <t>その他④</t>
    <rPh sb="2" eb="3">
      <t>タ</t>
    </rPh>
    <phoneticPr fontId="2"/>
  </si>
  <si>
    <t>その他⑤</t>
    <rPh sb="2" eb="3">
      <t>タ</t>
    </rPh>
    <phoneticPr fontId="2"/>
  </si>
  <si>
    <t>その他⑥</t>
    <rPh sb="2" eb="3">
      <t>タ</t>
    </rPh>
    <phoneticPr fontId="2"/>
  </si>
  <si>
    <t>その他⑦</t>
    <rPh sb="2" eb="3">
      <t>タ</t>
    </rPh>
    <phoneticPr fontId="2"/>
  </si>
  <si>
    <t>その他⑧</t>
    <rPh sb="2" eb="3">
      <t>タ</t>
    </rPh>
    <phoneticPr fontId="2"/>
  </si>
  <si>
    <t>その他⑨</t>
    <rPh sb="2" eb="3">
      <t>タ</t>
    </rPh>
    <phoneticPr fontId="2"/>
  </si>
  <si>
    <t>その他⑩</t>
    <rPh sb="2" eb="3">
      <t>タ</t>
    </rPh>
    <phoneticPr fontId="2"/>
  </si>
  <si>
    <t>その他⑪</t>
    <rPh sb="2" eb="3">
      <t>タ</t>
    </rPh>
    <phoneticPr fontId="2"/>
  </si>
  <si>
    <t>その他⑫</t>
    <rPh sb="2" eb="3">
      <t>タ</t>
    </rPh>
    <phoneticPr fontId="2"/>
  </si>
  <si>
    <t>その他⑬</t>
    <rPh sb="2" eb="3">
      <t>タ</t>
    </rPh>
    <phoneticPr fontId="2"/>
  </si>
  <si>
    <t>その他⑭</t>
    <rPh sb="2" eb="3">
      <t>タ</t>
    </rPh>
    <phoneticPr fontId="2"/>
  </si>
  <si>
    <t>その他⑮</t>
    <rPh sb="2" eb="3">
      <t>タ</t>
    </rPh>
    <phoneticPr fontId="2"/>
  </si>
  <si>
    <t>その他⑯</t>
    <rPh sb="2" eb="3">
      <t>タ</t>
    </rPh>
    <phoneticPr fontId="2"/>
  </si>
  <si>
    <t>その他⑰</t>
    <rPh sb="2" eb="3">
      <t>タ</t>
    </rPh>
    <phoneticPr fontId="2"/>
  </si>
  <si>
    <t>その他⑱</t>
    <rPh sb="2" eb="3">
      <t>タ</t>
    </rPh>
    <phoneticPr fontId="2"/>
  </si>
  <si>
    <t>その他⑲</t>
    <rPh sb="2" eb="3">
      <t>タ</t>
    </rPh>
    <phoneticPr fontId="2"/>
  </si>
  <si>
    <t>その他⑳</t>
    <rPh sb="2" eb="3">
      <t>タ</t>
    </rPh>
    <phoneticPr fontId="2"/>
  </si>
  <si>
    <t>警備業認定</t>
    <rPh sb="0" eb="2">
      <t>ケイビ</t>
    </rPh>
    <rPh sb="2" eb="3">
      <t>ギョウ</t>
    </rPh>
    <rPh sb="3" eb="5">
      <t>ニンテイ</t>
    </rPh>
    <phoneticPr fontId="2"/>
  </si>
  <si>
    <t/>
  </si>
  <si>
    <t>区分名称
（入力しないでください）</t>
    <rPh sb="0" eb="2">
      <t>クブン</t>
    </rPh>
    <rPh sb="2" eb="4">
      <t>メイショウ</t>
    </rPh>
    <rPh sb="6" eb="8">
      <t>ニュウリョク</t>
    </rPh>
    <phoneticPr fontId="2"/>
  </si>
  <si>
    <t>Z※BQ欄に内容記載</t>
    <rPh sb="4" eb="5">
      <t>ラン</t>
    </rPh>
    <rPh sb="6" eb="8">
      <t>ナイヨウ</t>
    </rPh>
    <rPh sb="8" eb="10">
      <t>キサイ</t>
    </rPh>
    <phoneticPr fontId="2"/>
  </si>
  <si>
    <t>１　基本情報入力</t>
    <rPh sb="2" eb="4">
      <t>キホン</t>
    </rPh>
    <rPh sb="4" eb="6">
      <t>ジョウホウ</t>
    </rPh>
    <rPh sb="6" eb="8">
      <t>ニュウリョク</t>
    </rPh>
    <phoneticPr fontId="2"/>
  </si>
  <si>
    <t>申請年月日</t>
    <rPh sb="0" eb="2">
      <t>シンセイ</t>
    </rPh>
    <rPh sb="2" eb="5">
      <t>ネンガッピ</t>
    </rPh>
    <phoneticPr fontId="2"/>
  </si>
  <si>
    <t>入力時の注意点</t>
    <rPh sb="0" eb="2">
      <t>ニュウリョク</t>
    </rPh>
    <rPh sb="2" eb="3">
      <t>ジ</t>
    </rPh>
    <rPh sb="4" eb="7">
      <t>チュウイテン</t>
    </rPh>
    <phoneticPr fontId="2"/>
  </si>
  <si>
    <t>申請区分</t>
    <rPh sb="0" eb="2">
      <t>シンセイ</t>
    </rPh>
    <rPh sb="2" eb="4">
      <t>クブン</t>
    </rPh>
    <phoneticPr fontId="2"/>
  </si>
  <si>
    <t>○本社本店情報</t>
    <rPh sb="1" eb="3">
      <t>ホンシャ</t>
    </rPh>
    <rPh sb="3" eb="5">
      <t>ホンテン</t>
    </rPh>
    <rPh sb="5" eb="7">
      <t>ジョウホウ</t>
    </rPh>
    <phoneticPr fontId="2"/>
  </si>
  <si>
    <t>商号・名称</t>
    <rPh sb="0" eb="2">
      <t>ショウゴウ</t>
    </rPh>
    <rPh sb="3" eb="5">
      <t>メイショウ</t>
    </rPh>
    <phoneticPr fontId="2"/>
  </si>
  <si>
    <t>役職</t>
    <rPh sb="0" eb="2">
      <t>ヤクショク</t>
    </rPh>
    <phoneticPr fontId="2"/>
  </si>
  <si>
    <t>郵便番号</t>
    <rPh sb="0" eb="4">
      <t>ユウビンバンゴウ</t>
    </rPh>
    <phoneticPr fontId="2"/>
  </si>
  <si>
    <t>市町村以下住所</t>
    <rPh sb="0" eb="3">
      <t>シチョウソン</t>
    </rPh>
    <rPh sb="3" eb="5">
      <t>イカ</t>
    </rPh>
    <rPh sb="5" eb="7">
      <t>ジュウショ</t>
    </rPh>
    <phoneticPr fontId="2"/>
  </si>
  <si>
    <t>連絡先等</t>
    <rPh sb="0" eb="3">
      <t>レンラクサキ</t>
    </rPh>
    <rPh sb="3" eb="4">
      <t>トウ</t>
    </rPh>
    <phoneticPr fontId="2"/>
  </si>
  <si>
    <t>電話番号</t>
    <rPh sb="0" eb="2">
      <t>デンワ</t>
    </rPh>
    <rPh sb="2" eb="4">
      <t>バンゴウ</t>
    </rPh>
    <phoneticPr fontId="2"/>
  </si>
  <si>
    <t>FAX番号</t>
    <rPh sb="3" eb="5">
      <t>バンゴウ</t>
    </rPh>
    <phoneticPr fontId="2"/>
  </si>
  <si>
    <t>詳細情報</t>
    <rPh sb="0" eb="2">
      <t>ショウサイ</t>
    </rPh>
    <rPh sb="2" eb="4">
      <t>ジョウホウ</t>
    </rPh>
    <phoneticPr fontId="2"/>
  </si>
  <si>
    <t>千円</t>
    <rPh sb="0" eb="2">
      <t>センエン</t>
    </rPh>
    <phoneticPr fontId="2"/>
  </si>
  <si>
    <t>常時使用する
従業員の数</t>
  </si>
  <si>
    <t>人</t>
    <rPh sb="0" eb="1">
      <t>ニン</t>
    </rPh>
    <phoneticPr fontId="2"/>
  </si>
  <si>
    <t>支店等代表者</t>
    <rPh sb="0" eb="2">
      <t>シテン</t>
    </rPh>
    <rPh sb="2" eb="3">
      <t>トウ</t>
    </rPh>
    <rPh sb="3" eb="6">
      <t>ダイヒョウシャ</t>
    </rPh>
    <phoneticPr fontId="2"/>
  </si>
  <si>
    <t>校区</t>
    <rPh sb="0" eb="2">
      <t>コウク</t>
    </rPh>
    <phoneticPr fontId="2"/>
  </si>
  <si>
    <t>第一希望</t>
    <rPh sb="0" eb="2">
      <t>ダイイチ</t>
    </rPh>
    <rPh sb="2" eb="4">
      <t>キボウ</t>
    </rPh>
    <phoneticPr fontId="2"/>
  </si>
  <si>
    <t>小分類（特記事項があれば入力してください。）</t>
    <rPh sb="0" eb="3">
      <t>ショウブンルイ</t>
    </rPh>
    <rPh sb="4" eb="6">
      <t>トッキ</t>
    </rPh>
    <rPh sb="6" eb="8">
      <t>ジコウ</t>
    </rPh>
    <rPh sb="12" eb="14">
      <t>ニュウリョク</t>
    </rPh>
    <phoneticPr fontId="2"/>
  </si>
  <si>
    <t>特記事項</t>
    <rPh sb="0" eb="2">
      <t>トッキ</t>
    </rPh>
    <rPh sb="2" eb="4">
      <t>ジコウ</t>
    </rPh>
    <phoneticPr fontId="2"/>
  </si>
  <si>
    <t>第二希望</t>
    <rPh sb="0" eb="1">
      <t>ダイ</t>
    </rPh>
    <rPh sb="1" eb="2">
      <t>ニ</t>
    </rPh>
    <rPh sb="2" eb="4">
      <t>キボウ</t>
    </rPh>
    <phoneticPr fontId="2"/>
  </si>
  <si>
    <t>第三希望</t>
    <rPh sb="0" eb="1">
      <t>ダイ</t>
    </rPh>
    <rPh sb="1" eb="2">
      <t>サン</t>
    </rPh>
    <rPh sb="2" eb="4">
      <t>キボウ</t>
    </rPh>
    <phoneticPr fontId="2"/>
  </si>
  <si>
    <t>第四希望</t>
    <rPh sb="0" eb="1">
      <t>ダイ</t>
    </rPh>
    <rPh sb="1" eb="2">
      <t>ヨン</t>
    </rPh>
    <rPh sb="2" eb="4">
      <t>キボウ</t>
    </rPh>
    <phoneticPr fontId="2"/>
  </si>
  <si>
    <t>第五希望</t>
    <rPh sb="0" eb="2">
      <t>ダイゴ</t>
    </rPh>
    <rPh sb="2" eb="4">
      <t>キボウ</t>
    </rPh>
    <phoneticPr fontId="2"/>
  </si>
  <si>
    <t>第六希望</t>
    <rPh sb="0" eb="1">
      <t>ダイ</t>
    </rPh>
    <rPh sb="1" eb="2">
      <t>ロク</t>
    </rPh>
    <rPh sb="2" eb="4">
      <t>キボウ</t>
    </rPh>
    <phoneticPr fontId="2"/>
  </si>
  <si>
    <t>第七希望</t>
    <rPh sb="0" eb="1">
      <t>ダイ</t>
    </rPh>
    <rPh sb="1" eb="2">
      <t>ナナ</t>
    </rPh>
    <rPh sb="2" eb="4">
      <t>キボウ</t>
    </rPh>
    <phoneticPr fontId="2"/>
  </si>
  <si>
    <t>第八希望</t>
    <rPh sb="0" eb="1">
      <t>ダイ</t>
    </rPh>
    <rPh sb="1" eb="2">
      <t>ハチ</t>
    </rPh>
    <rPh sb="2" eb="4">
      <t>キボウ</t>
    </rPh>
    <phoneticPr fontId="2"/>
  </si>
  <si>
    <t>本社・支店区分</t>
    <phoneticPr fontId="2"/>
  </si>
  <si>
    <t>フリガナ</t>
    <phoneticPr fontId="2"/>
  </si>
  <si>
    <t>-</t>
    <phoneticPr fontId="2"/>
  </si>
  <si>
    <t>0965-33-4120</t>
    <phoneticPr fontId="2"/>
  </si>
  <si>
    <t>創業（設立）日</t>
    <rPh sb="6" eb="7">
      <t>ヒ</t>
    </rPh>
    <phoneticPr fontId="25"/>
  </si>
  <si>
    <t>営業年数</t>
    <phoneticPr fontId="25"/>
  </si>
  <si>
    <t>資本の額又は
出資の総額</t>
    <rPh sb="0" eb="2">
      <t>シホン</t>
    </rPh>
    <rPh sb="3" eb="4">
      <t>ガク</t>
    </rPh>
    <rPh sb="4" eb="5">
      <t>マタ</t>
    </rPh>
    <rPh sb="7" eb="9">
      <t>シュッシ</t>
    </rPh>
    <rPh sb="10" eb="12">
      <t>ソウガク</t>
    </rPh>
    <phoneticPr fontId="25"/>
  </si>
  <si>
    <t>フリガナ</t>
    <phoneticPr fontId="2"/>
  </si>
  <si>
    <t>元号</t>
    <rPh sb="0" eb="2">
      <t>ゲンゴウ</t>
    </rPh>
    <phoneticPr fontId="2"/>
  </si>
  <si>
    <t>明治</t>
    <rPh sb="0" eb="2">
      <t>メイジ</t>
    </rPh>
    <phoneticPr fontId="2"/>
  </si>
  <si>
    <t>大正</t>
    <rPh sb="0" eb="2">
      <t>タイショウ</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</si>
  <si>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</si>
  <si>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</si>
  <si>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</si>
  <si>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</si>
  <si>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</si>
  <si>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</si>
  <si>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</si>
  <si>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</si>
  <si>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</si>
  <si>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</si>
  <si>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</si>
  <si>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</si>
  <si>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</si>
  <si>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</si>
  <si>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</si>
  <si>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</si>
  <si>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</si>
  <si>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</si>
  <si>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</si>
  <si>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</si>
  <si>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</si>
  <si>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</si>
  <si>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</si>
  <si>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</si>
  <si>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</si>
  <si>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</si>
  <si>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</si>
  <si>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</si>
  <si>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</si>
  <si>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</si>
  <si>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</si>
  <si>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</si>
  <si>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</si>
  <si>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</si>
  <si>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</si>
  <si>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</si>
  <si>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</si>
  <si>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</si>
  <si>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</si>
  <si>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</si>
  <si>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</si>
  <si>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</si>
  <si>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</si>
  <si>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</si>
  <si>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</si>
  <si>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</si>
  <si>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</si>
  <si>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</si>
  <si>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市内市外</t>
    <rPh sb="0" eb="2">
      <t>シナイ</t>
    </rPh>
    <rPh sb="2" eb="4">
      <t>シガイ</t>
    </rPh>
    <phoneticPr fontId="2"/>
  </si>
  <si>
    <t>本社支店</t>
    <rPh sb="0" eb="2">
      <t>ホンシャ</t>
    </rPh>
    <rPh sb="2" eb="4">
      <t>シテン</t>
    </rPh>
    <phoneticPr fontId="2"/>
  </si>
  <si>
    <t>物品</t>
  </si>
  <si>
    <t>賃貸</t>
  </si>
  <si>
    <t>印刷</t>
  </si>
  <si>
    <t>事務用品類</t>
  </si>
  <si>
    <t>０１０１０１</t>
  </si>
  <si>
    <t>事務用品・機器類</t>
  </si>
  <si>
    <t>０１０１０１Ａ</t>
  </si>
  <si>
    <t>文房具、事務用消耗品</t>
  </si>
  <si>
    <t>０１０１０１Ｂ</t>
  </si>
  <si>
    <t>用紙類</t>
  </si>
  <si>
    <t>０１０１０１Ｃ</t>
  </si>
  <si>
    <t>事務機器</t>
  </si>
  <si>
    <t>事務用家具</t>
  </si>
  <si>
    <t>０１０１０１Ｚ</t>
  </si>
  <si>
    <t>０１０１０２</t>
  </si>
  <si>
    <t>印章</t>
  </si>
  <si>
    <t>０１０１０２Ａ</t>
  </si>
  <si>
    <t>既製印章</t>
  </si>
  <si>
    <t>０１０１０２Ｂ</t>
  </si>
  <si>
    <t>特注印章</t>
  </si>
  <si>
    <t>０１０１０２Ｚ</t>
  </si>
  <si>
    <t>０１０１９９</t>
  </si>
  <si>
    <t>その他事務用品類</t>
  </si>
  <si>
    <t>０１０１９９Ｚ</t>
  </si>
  <si>
    <t>薬品類</t>
  </si>
  <si>
    <t>工化学薬品類</t>
  </si>
  <si>
    <t>化学薬品、試薬等</t>
  </si>
  <si>
    <t>その他薬品類</t>
  </si>
  <si>
    <t>車両類</t>
  </si>
  <si>
    <t>一般車両</t>
  </si>
  <si>
    <t>普通自動車（乗用、貨物）</t>
  </si>
  <si>
    <t>小型自動車（乗用、貨物）</t>
  </si>
  <si>
    <t>軽自動車（乗用、貨物）</t>
  </si>
  <si>
    <t>トラック</t>
  </si>
  <si>
    <t>自動車部品類</t>
  </si>
  <si>
    <t>その他車両類</t>
  </si>
  <si>
    <t>機械器具類</t>
  </si>
  <si>
    <t>コンピュータ関係機器類</t>
  </si>
  <si>
    <t>コンピュータ</t>
  </si>
  <si>
    <t>周辺機器</t>
  </si>
  <si>
    <t>消耗品</t>
  </si>
  <si>
    <t>電気・通信機器類</t>
  </si>
  <si>
    <t>電気設備機器</t>
  </si>
  <si>
    <t>通信機器</t>
  </si>
  <si>
    <t>理化学機器類</t>
  </si>
  <si>
    <t>試験検査機器</t>
  </si>
  <si>
    <t>環境測定機器</t>
  </si>
  <si>
    <t>計量機器</t>
  </si>
  <si>
    <t>実験室用設備</t>
  </si>
  <si>
    <t>水道機器類</t>
  </si>
  <si>
    <t>水道機器</t>
  </si>
  <si>
    <t>照明装置</t>
  </si>
  <si>
    <t>その他機械器具類</t>
  </si>
  <si>
    <t>農林園芸用機器</t>
  </si>
  <si>
    <t>建設・運搬用機器</t>
  </si>
  <si>
    <t>一般工具</t>
  </si>
  <si>
    <t>製造の請負</t>
  </si>
  <si>
    <t>０２０１</t>
  </si>
  <si>
    <t>０２０１０１</t>
  </si>
  <si>
    <t>一般印刷</t>
  </si>
  <si>
    <t>０２０１０１Ａ</t>
  </si>
  <si>
    <t>封筒</t>
  </si>
  <si>
    <t>０２０１０１Ｂ</t>
  </si>
  <si>
    <t>０２０１０１Ｃ</t>
  </si>
  <si>
    <t>伝票、カーボン印刷</t>
  </si>
  <si>
    <t>０２０１０１Ｄ</t>
  </si>
  <si>
    <t>冊子</t>
  </si>
  <si>
    <t>０２０１０１Ｚ</t>
  </si>
  <si>
    <t>０２０１０２</t>
  </si>
  <si>
    <t>フォーム印刷</t>
  </si>
  <si>
    <t>０２０１０２Ａ</t>
  </si>
  <si>
    <t>連続帳票類</t>
  </si>
  <si>
    <t>０２０１０２Ｂ</t>
  </si>
  <si>
    <t>圧着ハガキ</t>
  </si>
  <si>
    <t>０２０１０２Ｃ</t>
  </si>
  <si>
    <t>封入・封緘</t>
  </si>
  <si>
    <t>０２０１０２Ｄ</t>
  </si>
  <si>
    <t>OCR・OMR用紙</t>
  </si>
  <si>
    <t>０２０１０２Ｚ</t>
  </si>
  <si>
    <t>役務</t>
  </si>
  <si>
    <t>０３０１</t>
  </si>
  <si>
    <t>自動車整備</t>
  </si>
  <si>
    <t>０３０１０１</t>
  </si>
  <si>
    <t>自動車車検</t>
  </si>
  <si>
    <t>０３０１０１Ａ</t>
  </si>
  <si>
    <t>普通自動車</t>
  </si>
  <si>
    <t>０３０１０１B</t>
  </si>
  <si>
    <t>大型自動車</t>
  </si>
  <si>
    <t>０３０１０１Ｚ</t>
  </si>
  <si>
    <t>０３０１０２</t>
  </si>
  <si>
    <t>自動車修理</t>
  </si>
  <si>
    <t>０３０１０２Ａ</t>
  </si>
  <si>
    <t>０３０１０２B</t>
  </si>
  <si>
    <t>０３０１０２Ｄ</t>
  </si>
  <si>
    <t>板金・塗装</t>
  </si>
  <si>
    <t>０３０１０２Ｚ</t>
  </si>
  <si>
    <t>０３０１９９</t>
  </si>
  <si>
    <t>その他自動車整備</t>
  </si>
  <si>
    <t>０３０１９９Ｚ</t>
  </si>
  <si>
    <t>０３０２</t>
  </si>
  <si>
    <t>建物等管理・保守・修理</t>
  </si>
  <si>
    <t>０３０２０１</t>
  </si>
  <si>
    <t>施設等清掃・衛生管理</t>
  </si>
  <si>
    <t>０３０２０１Ａ</t>
  </si>
  <si>
    <t>建物清掃</t>
  </si>
  <si>
    <t>０３０２０１B</t>
  </si>
  <si>
    <t>建物衛生管理</t>
  </si>
  <si>
    <t>０３０２０１Ｚ</t>
  </si>
  <si>
    <t>０３０２０２</t>
  </si>
  <si>
    <t>警備</t>
  </si>
  <si>
    <t>０３０２０２Ａ</t>
  </si>
  <si>
    <t>０３０２０２Ｂ</t>
  </si>
  <si>
    <t>０３０２０２Ｚ</t>
  </si>
  <si>
    <t>施設運営・保守等</t>
  </si>
  <si>
    <t>電気設備</t>
  </si>
  <si>
    <t>自家用電気工作物</t>
  </si>
  <si>
    <t>通信設備</t>
  </si>
  <si>
    <t>空調設備</t>
  </si>
  <si>
    <t>消防設備</t>
  </si>
  <si>
    <t>浄化槽</t>
  </si>
  <si>
    <t>地下タンク</t>
  </si>
  <si>
    <t>給排水設備</t>
  </si>
  <si>
    <t>機械器具保守等</t>
  </si>
  <si>
    <t>ボイラー</t>
  </si>
  <si>
    <t>エレベーター</t>
  </si>
  <si>
    <t>自動ドア</t>
  </si>
  <si>
    <t>調査・企画</t>
  </si>
  <si>
    <t>上下水道管調査</t>
  </si>
  <si>
    <t>管渠テレビ調査</t>
  </si>
  <si>
    <t>管渠目視調査</t>
  </si>
  <si>
    <t>漏水調査</t>
  </si>
  <si>
    <t>環境分析調査（計量証明）</t>
  </si>
  <si>
    <t>大気</t>
  </si>
  <si>
    <t>水質</t>
  </si>
  <si>
    <t>土壌</t>
  </si>
  <si>
    <t>騒音</t>
  </si>
  <si>
    <t>振動</t>
  </si>
  <si>
    <t>悪臭</t>
  </si>
  <si>
    <t>ダイオキシン類</t>
  </si>
  <si>
    <t>広告・宣伝等の製作・企画</t>
  </si>
  <si>
    <t>ホームページ製作</t>
  </si>
  <si>
    <t>印刷物のデザイン企画</t>
  </si>
  <si>
    <t>０３０３９９</t>
  </si>
  <si>
    <t>その他調査・企画</t>
  </si>
  <si>
    <t>０３０３９９Ｚ</t>
  </si>
  <si>
    <t>廃棄物等処理</t>
  </si>
  <si>
    <t>０３０４０１</t>
  </si>
  <si>
    <t>０３０４０１Ａ</t>
  </si>
  <si>
    <t>０３０４０１Ｂ</t>
  </si>
  <si>
    <t>０３０４０１Ｚ</t>
  </si>
  <si>
    <t>資源化物処理</t>
  </si>
  <si>
    <t>０３０４９９</t>
  </si>
  <si>
    <t>その他廃棄物等処理</t>
  </si>
  <si>
    <t>０３０４９９Ａ</t>
  </si>
  <si>
    <t>火葬場残骨灰処理</t>
  </si>
  <si>
    <t>０３０４９９Ｚ</t>
  </si>
  <si>
    <t>その他役務</t>
  </si>
  <si>
    <t>情報処理</t>
  </si>
  <si>
    <t>システム開発</t>
  </si>
  <si>
    <t>システム保守</t>
  </si>
  <si>
    <t>パソコン等講習・研修</t>
  </si>
  <si>
    <t>業務代行等</t>
  </si>
  <si>
    <t>人材派遣</t>
  </si>
  <si>
    <t>研修・講師派遣</t>
  </si>
  <si>
    <t>機器類リース</t>
  </si>
  <si>
    <t>複写機、Ｆａｘ等</t>
  </si>
  <si>
    <t>コンピュータ関係機器</t>
  </si>
  <si>
    <t>電気機器</t>
  </si>
  <si>
    <t>携帯電話、無線機等</t>
  </si>
  <si>
    <t>備品等リース</t>
  </si>
  <si>
    <t>清掃具</t>
  </si>
  <si>
    <t>０４０１９９</t>
  </si>
  <si>
    <t>その他リース</t>
  </si>
  <si>
    <t>０４０１９９Ｚ</t>
  </si>
  <si>
    <t>９９９９</t>
  </si>
  <si>
    <t>９９９９９９</t>
  </si>
  <si>
    <t>９９９９９９Ｚ</t>
  </si>
  <si>
    <t>０１</t>
    <phoneticPr fontId="2"/>
  </si>
  <si>
    <t>物品</t>
    <phoneticPr fontId="2"/>
  </si>
  <si>
    <t>事務用品類</t>
    <phoneticPr fontId="2"/>
  </si>
  <si>
    <t>事務用品・機器類</t>
    <phoneticPr fontId="2"/>
  </si>
  <si>
    <t>Ａ</t>
    <phoneticPr fontId="2"/>
  </si>
  <si>
    <t>文房具、事務用消耗品</t>
    <phoneticPr fontId="2"/>
  </si>
  <si>
    <t>一般文房具・筆記用具、トナー等</t>
    <phoneticPr fontId="2"/>
  </si>
  <si>
    <t>Ｂ</t>
    <phoneticPr fontId="2"/>
  </si>
  <si>
    <t>用紙類</t>
    <phoneticPr fontId="2"/>
  </si>
  <si>
    <t>ＰＰＣ用紙、証明発行用用紙等</t>
    <phoneticPr fontId="2"/>
  </si>
  <si>
    <t>Ｃ</t>
    <phoneticPr fontId="2"/>
  </si>
  <si>
    <t>事務機器</t>
    <phoneticPr fontId="2"/>
  </si>
  <si>
    <t>Ｄ</t>
    <phoneticPr fontId="2"/>
  </si>
  <si>
    <t>事務用家具</t>
    <phoneticPr fontId="2"/>
  </si>
  <si>
    <t>机、椅子、キャビネット等</t>
    <phoneticPr fontId="2"/>
  </si>
  <si>
    <t>Ｚ</t>
    <phoneticPr fontId="2"/>
  </si>
  <si>
    <t>その他</t>
    <phoneticPr fontId="2"/>
  </si>
  <si>
    <t>０２</t>
    <phoneticPr fontId="2"/>
  </si>
  <si>
    <t>印章</t>
    <phoneticPr fontId="2"/>
  </si>
  <si>
    <t>既製印章</t>
    <phoneticPr fontId="2"/>
  </si>
  <si>
    <t>データ印等</t>
    <phoneticPr fontId="2"/>
  </si>
  <si>
    <t>特注印章</t>
    <phoneticPr fontId="2"/>
  </si>
  <si>
    <t>ゴム印、木製印等</t>
    <phoneticPr fontId="2"/>
  </si>
  <si>
    <t>９９</t>
    <phoneticPr fontId="2"/>
  </si>
  <si>
    <t>その他事務用品類</t>
    <phoneticPr fontId="2"/>
  </si>
  <si>
    <t>０３</t>
    <phoneticPr fontId="2"/>
  </si>
  <si>
    <t>B</t>
    <phoneticPr fontId="2"/>
  </si>
  <si>
    <t>０４</t>
    <phoneticPr fontId="2"/>
  </si>
  <si>
    <t>工化学薬品類</t>
    <phoneticPr fontId="2"/>
  </si>
  <si>
    <t>化学薬品、試薬等</t>
    <phoneticPr fontId="2"/>
  </si>
  <si>
    <t>その他薬品類</t>
    <phoneticPr fontId="2"/>
  </si>
  <si>
    <t>車両類</t>
    <phoneticPr fontId="2"/>
  </si>
  <si>
    <t>一般車両</t>
    <phoneticPr fontId="2"/>
  </si>
  <si>
    <t>普通自動車（乗用、貨物）</t>
    <phoneticPr fontId="2"/>
  </si>
  <si>
    <t>小型自動車（乗用、貨物）</t>
    <phoneticPr fontId="2"/>
  </si>
  <si>
    <t>軽自動車（乗用、貨物）</t>
    <phoneticPr fontId="2"/>
  </si>
  <si>
    <t>Ｅ</t>
    <phoneticPr fontId="2"/>
  </si>
  <si>
    <t>トラック</t>
    <phoneticPr fontId="2"/>
  </si>
  <si>
    <t>Ｆ</t>
    <phoneticPr fontId="2"/>
  </si>
  <si>
    <t>Ｇ</t>
    <phoneticPr fontId="2"/>
  </si>
  <si>
    <t>自動車部品類</t>
    <phoneticPr fontId="2"/>
  </si>
  <si>
    <t>その他車両類</t>
    <phoneticPr fontId="2"/>
  </si>
  <si>
    <t>機械器具類</t>
    <phoneticPr fontId="2"/>
  </si>
  <si>
    <t>コンピュータ関係機器類</t>
    <phoneticPr fontId="2"/>
  </si>
  <si>
    <t>コンピュータ</t>
    <phoneticPr fontId="2"/>
  </si>
  <si>
    <t>周辺機器</t>
    <phoneticPr fontId="2"/>
  </si>
  <si>
    <t>プリンター、スキャナー等</t>
    <phoneticPr fontId="2"/>
  </si>
  <si>
    <t>消耗品</t>
    <phoneticPr fontId="2"/>
  </si>
  <si>
    <t>インク、CD等</t>
    <phoneticPr fontId="2"/>
  </si>
  <si>
    <t>電気・通信機器類</t>
    <phoneticPr fontId="2"/>
  </si>
  <si>
    <t>一般家電製品等</t>
    <phoneticPr fontId="2"/>
  </si>
  <si>
    <t>電気設備機器</t>
    <phoneticPr fontId="2"/>
  </si>
  <si>
    <t>大型電化製品等</t>
    <phoneticPr fontId="2"/>
  </si>
  <si>
    <t>通信機器</t>
    <phoneticPr fontId="2"/>
  </si>
  <si>
    <t>電話機、無線機等</t>
    <phoneticPr fontId="2"/>
  </si>
  <si>
    <t>理化学機器類</t>
    <phoneticPr fontId="2"/>
  </si>
  <si>
    <t>試験検査機器</t>
    <phoneticPr fontId="2"/>
  </si>
  <si>
    <t>環境測定機器</t>
    <phoneticPr fontId="2"/>
  </si>
  <si>
    <t>計量機器</t>
    <phoneticPr fontId="2"/>
  </si>
  <si>
    <t>測量機器</t>
    <phoneticPr fontId="2"/>
  </si>
  <si>
    <t>実験室用設備</t>
    <phoneticPr fontId="2"/>
  </si>
  <si>
    <t>記録紙等</t>
    <phoneticPr fontId="2"/>
  </si>
  <si>
    <t>水道機器類</t>
    <phoneticPr fontId="2"/>
  </si>
  <si>
    <t>水道機器</t>
    <phoneticPr fontId="2"/>
  </si>
  <si>
    <t>Ｈ</t>
    <phoneticPr fontId="2"/>
  </si>
  <si>
    <t>照明装置</t>
    <phoneticPr fontId="2"/>
  </si>
  <si>
    <t>その他機械器具類</t>
    <phoneticPr fontId="2"/>
  </si>
  <si>
    <t>農林園芸用機器</t>
    <phoneticPr fontId="2"/>
  </si>
  <si>
    <t>建設・運搬用機器</t>
    <phoneticPr fontId="2"/>
  </si>
  <si>
    <t>一般工具</t>
    <phoneticPr fontId="2"/>
  </si>
  <si>
    <t>大工道具、工具、建築金物等</t>
    <phoneticPr fontId="2"/>
  </si>
  <si>
    <t>製造の請負</t>
    <phoneticPr fontId="2"/>
  </si>
  <si>
    <t>印刷</t>
    <phoneticPr fontId="2"/>
  </si>
  <si>
    <t>一般印刷</t>
    <phoneticPr fontId="2"/>
  </si>
  <si>
    <t>封筒</t>
    <phoneticPr fontId="2"/>
  </si>
  <si>
    <t>パンフレット・ポスター</t>
    <phoneticPr fontId="2"/>
  </si>
  <si>
    <t>伝票、カーボン印刷</t>
    <phoneticPr fontId="2"/>
  </si>
  <si>
    <t>冊子</t>
    <phoneticPr fontId="2"/>
  </si>
  <si>
    <t>フォーム印刷</t>
    <phoneticPr fontId="2"/>
  </si>
  <si>
    <t>連続帳票類</t>
    <phoneticPr fontId="2"/>
  </si>
  <si>
    <t>圧着ハガキ</t>
    <phoneticPr fontId="2"/>
  </si>
  <si>
    <t>封入・封緘</t>
    <phoneticPr fontId="2"/>
  </si>
  <si>
    <t>OCR・OMR用紙</t>
    <phoneticPr fontId="2"/>
  </si>
  <si>
    <t>役務</t>
    <phoneticPr fontId="2"/>
  </si>
  <si>
    <t>自動車整備</t>
    <phoneticPr fontId="2"/>
  </si>
  <si>
    <t>自動車車検</t>
    <phoneticPr fontId="2"/>
  </si>
  <si>
    <t>普通自動車</t>
    <phoneticPr fontId="2"/>
  </si>
  <si>
    <t>大型自動車</t>
    <phoneticPr fontId="2"/>
  </si>
  <si>
    <t>自動車修理</t>
    <phoneticPr fontId="2"/>
  </si>
  <si>
    <t>板金・塗装</t>
    <phoneticPr fontId="2"/>
  </si>
  <si>
    <t>その他自動車整備</t>
    <phoneticPr fontId="2"/>
  </si>
  <si>
    <t>建物等管理・保守・修理</t>
    <phoneticPr fontId="2"/>
  </si>
  <si>
    <t>施設等清掃・衛生管理</t>
    <phoneticPr fontId="2"/>
  </si>
  <si>
    <t>建物清掃</t>
    <phoneticPr fontId="2"/>
  </si>
  <si>
    <t>建物衛生管理</t>
    <phoneticPr fontId="2"/>
  </si>
  <si>
    <t>警備</t>
    <phoneticPr fontId="2"/>
  </si>
  <si>
    <t>設備保守等</t>
    <phoneticPr fontId="2"/>
  </si>
  <si>
    <t>電気設備</t>
    <phoneticPr fontId="2"/>
  </si>
  <si>
    <t>自家用電気工作物</t>
    <phoneticPr fontId="2"/>
  </si>
  <si>
    <t>通信設備</t>
    <phoneticPr fontId="2"/>
  </si>
  <si>
    <t>電話機、無線機、放送設備等</t>
    <phoneticPr fontId="2"/>
  </si>
  <si>
    <t>空調設備</t>
    <phoneticPr fontId="2"/>
  </si>
  <si>
    <t>消防設備</t>
    <phoneticPr fontId="2"/>
  </si>
  <si>
    <t>浄化槽</t>
    <phoneticPr fontId="2"/>
  </si>
  <si>
    <t>地下タンク</t>
    <phoneticPr fontId="2"/>
  </si>
  <si>
    <t>給排水設備</t>
    <phoneticPr fontId="2"/>
  </si>
  <si>
    <t>保守・清掃</t>
    <phoneticPr fontId="2"/>
  </si>
  <si>
    <t>機械器具保守等</t>
    <phoneticPr fontId="2"/>
  </si>
  <si>
    <t>ボイラー</t>
    <phoneticPr fontId="2"/>
  </si>
  <si>
    <t>エレベーター</t>
    <phoneticPr fontId="2"/>
  </si>
  <si>
    <t>自動ドア</t>
    <phoneticPr fontId="2"/>
  </si>
  <si>
    <t>管渠テレビ調査</t>
    <phoneticPr fontId="2"/>
  </si>
  <si>
    <t>管渠目視調査</t>
    <phoneticPr fontId="2"/>
  </si>
  <si>
    <t>漏水調査</t>
    <phoneticPr fontId="2"/>
  </si>
  <si>
    <t>環境分析調査（計量証明）</t>
    <phoneticPr fontId="2"/>
  </si>
  <si>
    <t>大気</t>
    <phoneticPr fontId="2"/>
  </si>
  <si>
    <t>水質</t>
    <phoneticPr fontId="2"/>
  </si>
  <si>
    <t>土壌</t>
    <phoneticPr fontId="2"/>
  </si>
  <si>
    <t>騒音</t>
    <phoneticPr fontId="2"/>
  </si>
  <si>
    <t>振動</t>
    <phoneticPr fontId="2"/>
  </si>
  <si>
    <t>悪臭</t>
    <phoneticPr fontId="2"/>
  </si>
  <si>
    <t>ダイオキシン類</t>
    <phoneticPr fontId="2"/>
  </si>
  <si>
    <t>アスベスト、環境測定調査等</t>
    <phoneticPr fontId="2"/>
  </si>
  <si>
    <t>広告・宣伝等の製作・企画</t>
    <phoneticPr fontId="2"/>
  </si>
  <si>
    <t>ホームページ製作</t>
    <phoneticPr fontId="2"/>
  </si>
  <si>
    <t>印刷物のデザイン企画</t>
    <phoneticPr fontId="2"/>
  </si>
  <si>
    <t>印刷は含まない</t>
    <phoneticPr fontId="2"/>
  </si>
  <si>
    <t>その他調査・企画</t>
    <phoneticPr fontId="2"/>
  </si>
  <si>
    <t>廃棄物等処理</t>
    <phoneticPr fontId="2"/>
  </si>
  <si>
    <t>資源化物処理</t>
    <phoneticPr fontId="2"/>
  </si>
  <si>
    <t>その他廃棄物等処理</t>
    <phoneticPr fontId="2"/>
  </si>
  <si>
    <t>火葬場残骨灰処理</t>
    <phoneticPr fontId="2"/>
  </si>
  <si>
    <t>情報処理</t>
    <phoneticPr fontId="2"/>
  </si>
  <si>
    <t>システム開発</t>
    <phoneticPr fontId="2"/>
  </si>
  <si>
    <t>システム保守</t>
    <phoneticPr fontId="2"/>
  </si>
  <si>
    <t>パソコン等講習・研修</t>
    <phoneticPr fontId="2"/>
  </si>
  <si>
    <t>業務代行等</t>
    <phoneticPr fontId="2"/>
  </si>
  <si>
    <t>人材派遣</t>
    <phoneticPr fontId="2"/>
  </si>
  <si>
    <t>研修・講師派遣</t>
    <phoneticPr fontId="2"/>
  </si>
  <si>
    <t>検診</t>
    <phoneticPr fontId="2"/>
  </si>
  <si>
    <t>機器類リース</t>
    <phoneticPr fontId="2"/>
  </si>
  <si>
    <t>コンピュータ関係機器</t>
    <phoneticPr fontId="2"/>
  </si>
  <si>
    <t>※台数制限があれば特記事項に記載</t>
    <phoneticPr fontId="2"/>
  </si>
  <si>
    <t>電気機器</t>
    <phoneticPr fontId="2"/>
  </si>
  <si>
    <t>空調機器等</t>
    <phoneticPr fontId="2"/>
  </si>
  <si>
    <t>備品等リース</t>
    <phoneticPr fontId="2"/>
  </si>
  <si>
    <t>清掃具</t>
    <phoneticPr fontId="2"/>
  </si>
  <si>
    <t>玄関マット、モップ等</t>
    <phoneticPr fontId="2"/>
  </si>
  <si>
    <t>その他リース</t>
    <phoneticPr fontId="2"/>
  </si>
  <si>
    <t>区分名</t>
    <rPh sb="0" eb="2">
      <t>クブン</t>
    </rPh>
    <rPh sb="2" eb="3">
      <t>メイ</t>
    </rPh>
    <phoneticPr fontId="2"/>
  </si>
  <si>
    <t>01</t>
    <phoneticPr fontId="2"/>
  </si>
  <si>
    <t>02</t>
    <phoneticPr fontId="2"/>
  </si>
  <si>
    <t>大区分名</t>
    <rPh sb="0" eb="3">
      <t>ダイクブン</t>
    </rPh>
    <rPh sb="3" eb="4">
      <t>メイ</t>
    </rPh>
    <phoneticPr fontId="2"/>
  </si>
  <si>
    <t>大分類コード</t>
    <rPh sb="0" eb="3">
      <t>ダイブンルイ</t>
    </rPh>
    <phoneticPr fontId="2"/>
  </si>
  <si>
    <t>0101</t>
  </si>
  <si>
    <t>0102</t>
  </si>
  <si>
    <t>0103</t>
  </si>
  <si>
    <t>0104</t>
  </si>
  <si>
    <t>0201</t>
  </si>
  <si>
    <t>0301</t>
  </si>
  <si>
    <t>0302</t>
  </si>
  <si>
    <t>0303</t>
  </si>
  <si>
    <t>0304</t>
  </si>
  <si>
    <t>0305</t>
  </si>
  <si>
    <t>0401</t>
  </si>
  <si>
    <t>中分類コード</t>
    <rPh sb="0" eb="3">
      <t>チュウブンルイ</t>
    </rPh>
    <phoneticPr fontId="2"/>
  </si>
  <si>
    <t>中分類名</t>
    <rPh sb="0" eb="3">
      <t>チュウブンルイ</t>
    </rPh>
    <rPh sb="3" eb="4">
      <t>メイ</t>
    </rPh>
    <phoneticPr fontId="2"/>
  </si>
  <si>
    <t>010101</t>
  </si>
  <si>
    <t>010102</t>
  </si>
  <si>
    <t>020101</t>
  </si>
  <si>
    <t>020102</t>
  </si>
  <si>
    <t>030101</t>
  </si>
  <si>
    <t>030102</t>
  </si>
  <si>
    <t>030199</t>
  </si>
  <si>
    <t>030201</t>
  </si>
  <si>
    <t>030202</t>
  </si>
  <si>
    <t>030203</t>
  </si>
  <si>
    <t>030399</t>
  </si>
  <si>
    <t>030401</t>
  </si>
  <si>
    <t>030499</t>
  </si>
  <si>
    <t>040199</t>
  </si>
  <si>
    <t>999999</t>
  </si>
  <si>
    <t>小分類コード</t>
    <rPh sb="0" eb="3">
      <t>ショウブンルイ</t>
    </rPh>
    <phoneticPr fontId="2"/>
  </si>
  <si>
    <t>小分類名</t>
    <rPh sb="0" eb="3">
      <t>ショウブンルイ</t>
    </rPh>
    <rPh sb="3" eb="4">
      <t>メイ</t>
    </rPh>
    <phoneticPr fontId="2"/>
  </si>
  <si>
    <t>010101A</t>
  </si>
  <si>
    <t>010101B</t>
  </si>
  <si>
    <t>010101C</t>
  </si>
  <si>
    <t>010101D</t>
  </si>
  <si>
    <t>010101Z</t>
  </si>
  <si>
    <t>010102A</t>
  </si>
  <si>
    <t>010102B</t>
  </si>
  <si>
    <t>010102Z</t>
  </si>
  <si>
    <t>010199Z</t>
  </si>
  <si>
    <t>020101C</t>
  </si>
  <si>
    <t>020101D</t>
  </si>
  <si>
    <t>020101Z</t>
  </si>
  <si>
    <t>020102A</t>
  </si>
  <si>
    <t>020102B</t>
  </si>
  <si>
    <t>020102C</t>
  </si>
  <si>
    <t>020102D</t>
  </si>
  <si>
    <t>020102Z</t>
  </si>
  <si>
    <t>030101A</t>
  </si>
  <si>
    <t>030101B</t>
  </si>
  <si>
    <t>030101Z</t>
  </si>
  <si>
    <t>030102A</t>
  </si>
  <si>
    <t>030102B</t>
  </si>
  <si>
    <t>030102Z</t>
  </si>
  <si>
    <t>030199Z</t>
  </si>
  <si>
    <t>030201A</t>
  </si>
  <si>
    <t>030201B</t>
  </si>
  <si>
    <t>030201Z</t>
  </si>
  <si>
    <t>030202A</t>
  </si>
  <si>
    <t>030202B</t>
  </si>
  <si>
    <t>030202Z</t>
  </si>
  <si>
    <t>030499A</t>
  </si>
  <si>
    <t>999999Z</t>
  </si>
  <si>
    <t>２　事業所情報入力</t>
    <rPh sb="2" eb="5">
      <t>ジギョウショ</t>
    </rPh>
    <rPh sb="5" eb="7">
      <t>ジョウホウ</t>
    </rPh>
    <rPh sb="7" eb="9">
      <t>ニュウリョク</t>
    </rPh>
    <phoneticPr fontId="2"/>
  </si>
  <si>
    <t>３　希望業種情報入力</t>
    <rPh sb="2" eb="4">
      <t>キボウ</t>
    </rPh>
    <rPh sb="4" eb="6">
      <t>ギョウシュ</t>
    </rPh>
    <rPh sb="6" eb="8">
      <t>ジョウホウ</t>
    </rPh>
    <rPh sb="8" eb="10">
      <t>ニュウリョク</t>
    </rPh>
    <phoneticPr fontId="2"/>
  </si>
  <si>
    <t>※</t>
    <phoneticPr fontId="2"/>
  </si>
  <si>
    <t>小分類で「Zその他」を選択した場合は、必ず「特記事項」に具体的な内容を入力してください。</t>
    <rPh sb="0" eb="3">
      <t>ショウブンルイ</t>
    </rPh>
    <rPh sb="8" eb="9">
      <t>タ</t>
    </rPh>
    <rPh sb="11" eb="13">
      <t>センタク</t>
    </rPh>
    <rPh sb="15" eb="17">
      <t>バアイ</t>
    </rPh>
    <rPh sb="19" eb="20">
      <t>カナラ</t>
    </rPh>
    <rPh sb="22" eb="24">
      <t>トッキ</t>
    </rPh>
    <rPh sb="24" eb="26">
      <t>ジコウ</t>
    </rPh>
    <rPh sb="28" eb="31">
      <t>グタイテキ</t>
    </rPh>
    <rPh sb="32" eb="34">
      <t>ナイヨウ</t>
    </rPh>
    <rPh sb="35" eb="37">
      <t>ニュウリョク</t>
    </rPh>
    <phoneticPr fontId="2"/>
  </si>
  <si>
    <t>複数の希望順位に同じ中分類は希望できませんのでご注意ください。</t>
    <rPh sb="0" eb="2">
      <t>フクスウ</t>
    </rPh>
    <rPh sb="3" eb="5">
      <t>キボウ</t>
    </rPh>
    <rPh sb="5" eb="7">
      <t>ジュンイ</t>
    </rPh>
    <rPh sb="8" eb="9">
      <t>オナ</t>
    </rPh>
    <rPh sb="10" eb="13">
      <t>チュウブンルイ</t>
    </rPh>
    <rPh sb="14" eb="16">
      <t>キボウ</t>
    </rPh>
    <rPh sb="24" eb="26">
      <t>チュウイ</t>
    </rPh>
    <phoneticPr fontId="2"/>
  </si>
  <si>
    <r>
      <rPr>
        <sz val="6"/>
        <color indexed="8"/>
        <rFont val="ＭＳ Ｐゴシック"/>
        <family val="3"/>
        <charset val="128"/>
      </rPr>
      <t xml:space="preserve"> </t>
    </r>
    <r>
      <rPr>
        <sz val="11"/>
        <color indexed="8"/>
        <rFont val="ＭＳ Ｐゴシック"/>
        <family val="3"/>
        <charset val="128"/>
      </rPr>
      <t>○○商店（株）</t>
    </r>
    <rPh sb="3" eb="5">
      <t>ショウテン</t>
    </rPh>
    <phoneticPr fontId="2"/>
  </si>
  <si>
    <r>
      <rPr>
        <sz val="1"/>
        <color indexed="8"/>
        <rFont val="ＭＳ Ｐゴシック"/>
        <family val="3"/>
        <charset val="128"/>
      </rPr>
      <t xml:space="preserve"> </t>
    </r>
    <r>
      <rPr>
        <sz val="11"/>
        <color indexed="8"/>
        <rFont val="ＭＳ Ｐゴシック"/>
        <family val="3"/>
        <charset val="128"/>
      </rPr>
      <t>代表取締役</t>
    </r>
    <rPh sb="1" eb="3">
      <t>ダイヒョウ</t>
    </rPh>
    <rPh sb="3" eb="6">
      <t>トリシマリヤク</t>
    </rPh>
    <phoneticPr fontId="2"/>
  </si>
  <si>
    <r>
      <rPr>
        <sz val="1"/>
        <color indexed="8"/>
        <rFont val="ＭＳ Ｐゴシック"/>
        <family val="3"/>
        <charset val="128"/>
      </rPr>
      <t xml:space="preserve"> </t>
    </r>
    <r>
      <rPr>
        <sz val="11"/>
        <color indexed="8"/>
        <rFont val="ＭＳ Ｐゴシック"/>
        <family val="3"/>
        <charset val="128"/>
      </rPr>
      <t>八代太郎</t>
    </r>
    <rPh sb="1" eb="3">
      <t>ヤツシロ</t>
    </rPh>
    <rPh sb="3" eb="5">
      <t>タロウ</t>
    </rPh>
    <phoneticPr fontId="2"/>
  </si>
  <si>
    <r>
      <rPr>
        <sz val="1"/>
        <color indexed="8"/>
        <rFont val="ＭＳ Ｐゴシック"/>
        <family val="3"/>
        <charset val="128"/>
      </rPr>
      <t xml:space="preserve"> </t>
    </r>
    <r>
      <rPr>
        <sz val="11"/>
        <color indexed="8"/>
        <rFont val="ＭＳ Ｐゴシック"/>
        <family val="3"/>
        <charset val="128"/>
      </rPr>
      <t>八代市松江城町1-25　庁舎4F</t>
    </r>
    <rPh sb="1" eb="4">
      <t>ヤツシロシ</t>
    </rPh>
    <rPh sb="4" eb="8">
      <t>マツエジョウマチ</t>
    </rPh>
    <rPh sb="13" eb="15">
      <t>チョウシャ</t>
    </rPh>
    <phoneticPr fontId="2"/>
  </si>
  <si>
    <r>
      <rPr>
        <sz val="1"/>
        <color indexed="8"/>
        <rFont val="ＭＳ Ｐゴシック"/>
        <family val="3"/>
        <charset val="128"/>
      </rPr>
      <t xml:space="preserve"> </t>
    </r>
    <r>
      <rPr>
        <sz val="11"/>
        <color indexed="8"/>
        <rFont val="ＭＳ Ｐゴシック"/>
        <family val="3"/>
        <charset val="128"/>
      </rPr>
      <t>○○商店（株）　八代営業所</t>
    </r>
    <rPh sb="3" eb="5">
      <t>ショウテン</t>
    </rPh>
    <rPh sb="9" eb="11">
      <t>ヤツシロ</t>
    </rPh>
    <rPh sb="11" eb="14">
      <t>エイギョウショ</t>
    </rPh>
    <phoneticPr fontId="2"/>
  </si>
  <si>
    <r>
      <rPr>
        <sz val="1"/>
        <color indexed="8"/>
        <rFont val="ＭＳ Ｐゴシック"/>
        <family val="3"/>
        <charset val="128"/>
      </rPr>
      <t xml:space="preserve"> </t>
    </r>
    <r>
      <rPr>
        <sz val="11"/>
        <color indexed="8"/>
        <rFont val="ＭＳ Ｐゴシック"/>
        <family val="3"/>
        <charset val="128"/>
      </rPr>
      <t>八代営業所長</t>
    </r>
    <rPh sb="1" eb="3">
      <t>ヤツシロ</t>
    </rPh>
    <rPh sb="3" eb="6">
      <t>エイギョウショ</t>
    </rPh>
    <rPh sb="6" eb="7">
      <t>チョウ</t>
    </rPh>
    <phoneticPr fontId="2"/>
  </si>
  <si>
    <r>
      <rPr>
        <sz val="1"/>
        <color indexed="8"/>
        <rFont val="ＭＳ Ｐゴシック"/>
        <family val="3"/>
        <charset val="128"/>
      </rPr>
      <t xml:space="preserve"> </t>
    </r>
    <r>
      <rPr>
        <sz val="11"/>
        <color indexed="8"/>
        <rFont val="ＭＳ Ｐゴシック"/>
        <family val="3"/>
        <charset val="128"/>
      </rPr>
      <t>八代次郎</t>
    </r>
    <rPh sb="1" eb="3">
      <t>ヤツシロ</t>
    </rPh>
    <rPh sb="3" eb="5">
      <t>ジロウ</t>
    </rPh>
    <phoneticPr fontId="2"/>
  </si>
  <si>
    <t>～入力をされる前に～</t>
    <rPh sb="1" eb="3">
      <t>ニュウリョク</t>
    </rPh>
    <rPh sb="7" eb="8">
      <t>マエ</t>
    </rPh>
    <phoneticPr fontId="2"/>
  </si>
  <si>
    <r>
      <t>○ それぞれの項目にある「</t>
    </r>
    <r>
      <rPr>
        <b/>
        <sz val="11"/>
        <color indexed="10"/>
        <rFont val="ＭＳ Ｐゴシック"/>
        <family val="3"/>
        <charset val="128"/>
      </rPr>
      <t>入力時の注意点</t>
    </r>
    <r>
      <rPr>
        <sz val="11"/>
        <color indexed="8"/>
        <rFont val="ＭＳ Ｐゴシック"/>
        <family val="3"/>
        <charset val="128"/>
      </rPr>
      <t>」と「</t>
    </r>
    <r>
      <rPr>
        <b/>
        <sz val="11"/>
        <color indexed="10"/>
        <rFont val="ＭＳ Ｐゴシック"/>
        <family val="3"/>
        <charset val="128"/>
      </rPr>
      <t>入力例</t>
    </r>
    <r>
      <rPr>
        <sz val="11"/>
        <color indexed="8"/>
        <rFont val="ＭＳ Ｐゴシック"/>
        <family val="3"/>
        <charset val="128"/>
      </rPr>
      <t>」を参考に入力してください。</t>
    </r>
    <rPh sb="7" eb="9">
      <t>コウモク</t>
    </rPh>
    <rPh sb="13" eb="15">
      <t>ニュウリョク</t>
    </rPh>
    <rPh sb="15" eb="16">
      <t>ジ</t>
    </rPh>
    <rPh sb="17" eb="20">
      <t>チュウイテン</t>
    </rPh>
    <rPh sb="23" eb="25">
      <t>ニュウリョク</t>
    </rPh>
    <rPh sb="25" eb="26">
      <t>レイ</t>
    </rPh>
    <rPh sb="28" eb="30">
      <t>サンコウ</t>
    </rPh>
    <rPh sb="31" eb="33">
      <t>ニュウリョク</t>
    </rPh>
    <phoneticPr fontId="2"/>
  </si>
  <si>
    <t>支店等所在地</t>
    <rPh sb="0" eb="2">
      <t>シテン</t>
    </rPh>
    <rPh sb="2" eb="3">
      <t>トウ</t>
    </rPh>
    <rPh sb="3" eb="6">
      <t>ショザイチ</t>
    </rPh>
    <phoneticPr fontId="2"/>
  </si>
  <si>
    <t>本社等代表者</t>
    <rPh sb="0" eb="2">
      <t>ホンシャ</t>
    </rPh>
    <rPh sb="2" eb="3">
      <t>トウ</t>
    </rPh>
    <rPh sb="3" eb="6">
      <t>ダイヒョウシャ</t>
    </rPh>
    <phoneticPr fontId="2"/>
  </si>
  <si>
    <t>本社等所在地</t>
    <rPh sb="0" eb="2">
      <t>ホンシャ</t>
    </rPh>
    <rPh sb="2" eb="3">
      <t>トウ</t>
    </rPh>
    <rPh sb="3" eb="6">
      <t>ショザイチ</t>
    </rPh>
    <phoneticPr fontId="2"/>
  </si>
  <si>
    <r>
      <rPr>
        <sz val="1"/>
        <color indexed="8"/>
        <rFont val="ＭＳ Ｐゴシック"/>
        <family val="3"/>
        <charset val="128"/>
      </rPr>
      <t xml:space="preserve"> </t>
    </r>
    <r>
      <rPr>
        <sz val="11"/>
        <color indexed="8"/>
        <rFont val="ＭＳ Ｐゴシック"/>
        <family val="3"/>
        <charset val="128"/>
      </rPr>
      <t>代表者の役職名を入力してください。</t>
    </r>
    <rPh sb="1" eb="4">
      <t>ダイヒョウシャ</t>
    </rPh>
    <rPh sb="5" eb="7">
      <t>ヤクショク</t>
    </rPh>
    <rPh sb="7" eb="8">
      <t>メイ</t>
    </rPh>
    <rPh sb="9" eb="11">
      <t>ニュウリョク</t>
    </rPh>
    <phoneticPr fontId="2"/>
  </si>
  <si>
    <r>
      <rPr>
        <sz val="1"/>
        <color indexed="8"/>
        <rFont val="ＭＳ Ｐゴシック"/>
        <family val="3"/>
        <charset val="128"/>
      </rPr>
      <t xml:space="preserve"> </t>
    </r>
    <r>
      <rPr>
        <sz val="11"/>
        <color indexed="8"/>
        <rFont val="ＭＳ Ｐゴシック"/>
        <family val="3"/>
        <charset val="128"/>
      </rPr>
      <t>ﾏﾙﾏﾙｼｮｳﾃﾝ</t>
    </r>
    <phoneticPr fontId="2"/>
  </si>
  <si>
    <r>
      <rPr>
        <sz val="1"/>
        <color indexed="8"/>
        <rFont val="ＭＳ Ｐゴシック"/>
        <family val="3"/>
        <charset val="128"/>
      </rPr>
      <t xml:space="preserve"> </t>
    </r>
    <r>
      <rPr>
        <sz val="11"/>
        <color indexed="8"/>
        <rFont val="ＭＳ Ｐゴシック"/>
        <family val="3"/>
        <charset val="128"/>
      </rPr>
      <t>姓と名の間にスペースは不要です。</t>
    </r>
    <rPh sb="1" eb="2">
      <t>セイ</t>
    </rPh>
    <rPh sb="3" eb="4">
      <t>メイ</t>
    </rPh>
    <rPh sb="5" eb="6">
      <t>アイダ</t>
    </rPh>
    <rPh sb="12" eb="14">
      <t>フヨウ</t>
    </rPh>
    <phoneticPr fontId="2"/>
  </si>
  <si>
    <r>
      <rPr>
        <sz val="1"/>
        <color indexed="8"/>
        <rFont val="ＭＳ Ｐゴシック"/>
        <family val="3"/>
        <charset val="128"/>
      </rPr>
      <t xml:space="preserve"> </t>
    </r>
    <r>
      <rPr>
        <sz val="11"/>
        <color indexed="8"/>
        <rFont val="ＭＳ Ｐゴシック"/>
        <family val="3"/>
        <charset val="128"/>
      </rPr>
      <t>３ケタ－４ケタに分けて入力してください。</t>
    </r>
    <phoneticPr fontId="2"/>
  </si>
  <si>
    <r>
      <rPr>
        <sz val="1"/>
        <color indexed="8"/>
        <rFont val="ＭＳ Ｐゴシック"/>
        <family val="3"/>
        <charset val="128"/>
      </rPr>
      <t xml:space="preserve"> </t>
    </r>
    <r>
      <rPr>
        <sz val="11"/>
        <color indexed="8"/>
        <rFont val="ＭＳ Ｐゴシック"/>
        <family val="3"/>
        <charset val="128"/>
      </rPr>
      <t>熊本県</t>
    </r>
    <rPh sb="1" eb="4">
      <t>クマモトケン</t>
    </rPh>
    <phoneticPr fontId="2"/>
  </si>
  <si>
    <r>
      <rPr>
        <sz val="1"/>
        <color indexed="8"/>
        <rFont val="ＭＳ Ｐゴシック"/>
        <family val="3"/>
        <charset val="128"/>
      </rPr>
      <t xml:space="preserve"> </t>
    </r>
    <r>
      <rPr>
        <sz val="11"/>
        <color indexed="8"/>
        <rFont val="ＭＳ Ｐゴシック"/>
        <family val="3"/>
        <charset val="128"/>
      </rPr>
      <t>創業（設立）の日を起算日として、申請年月日までの営業又は事業年数を半角で入力してください。（1年未満切捨）
当該期間中に休業期間が含まれる場合は、休業期間を控除した期間を入力してください。</t>
    </r>
    <rPh sb="19" eb="22">
      <t>ネンガッピ</t>
    </rPh>
    <rPh sb="34" eb="36">
      <t>ハンカク</t>
    </rPh>
    <phoneticPr fontId="2"/>
  </si>
  <si>
    <r>
      <rPr>
        <sz val="1"/>
        <color indexed="8"/>
        <rFont val="ＭＳ Ｐゴシック"/>
        <family val="3"/>
        <charset val="128"/>
      </rPr>
      <t xml:space="preserve"> </t>
    </r>
    <r>
      <rPr>
        <sz val="11"/>
        <color indexed="8"/>
        <rFont val="ＭＳ Ｐゴシック"/>
        <family val="3"/>
        <charset val="128"/>
      </rPr>
      <t>法人のみ入力してください。
審査基準日（申請日）における、登記事項証明書の資本金の額を入力してください。
千円単位で、数字のみ半角で入力してください。（「円」の入力は不要）</t>
    </r>
    <rPh sb="54" eb="55">
      <t>セン</t>
    </rPh>
    <rPh sb="64" eb="66">
      <t>ハンカク</t>
    </rPh>
    <phoneticPr fontId="2"/>
  </si>
  <si>
    <r>
      <rPr>
        <sz val="1"/>
        <color indexed="8"/>
        <rFont val="ＭＳ Ｐゴシック"/>
        <family val="3"/>
        <charset val="128"/>
      </rPr>
      <t xml:space="preserve"> </t>
    </r>
    <r>
      <rPr>
        <sz val="11"/>
        <color indexed="8"/>
        <rFont val="ＭＳ Ｐゴシック"/>
        <family val="3"/>
        <charset val="128"/>
      </rPr>
      <t>算用数字は半角で入力してください。
局番と局番の間に”-”（ハイフン）を入力しださい。
支社・支店等で申請される場合、指名通知書はこちらに記載のFAX番号に送信します。</t>
    </r>
    <rPh sb="19" eb="21">
      <t>キョクバン</t>
    </rPh>
    <rPh sb="22" eb="24">
      <t>キョクバン</t>
    </rPh>
    <rPh sb="25" eb="26">
      <t>アイダ</t>
    </rPh>
    <rPh sb="37" eb="39">
      <t>ニュウリョク</t>
    </rPh>
    <rPh sb="45" eb="47">
      <t>シシャ</t>
    </rPh>
    <rPh sb="48" eb="50">
      <t>シテン</t>
    </rPh>
    <rPh sb="50" eb="51">
      <t>トウ</t>
    </rPh>
    <rPh sb="52" eb="54">
      <t>シンセイ</t>
    </rPh>
    <rPh sb="57" eb="59">
      <t>バアイ</t>
    </rPh>
    <rPh sb="60" eb="62">
      <t>シメイ</t>
    </rPh>
    <rPh sb="62" eb="64">
      <t>ツウチ</t>
    </rPh>
    <rPh sb="64" eb="65">
      <t>ショ</t>
    </rPh>
    <rPh sb="70" eb="72">
      <t>キサイ</t>
    </rPh>
    <rPh sb="76" eb="78">
      <t>バンゴウ</t>
    </rPh>
    <rPh sb="79" eb="81">
      <t>ソウシン</t>
    </rPh>
    <phoneticPr fontId="2"/>
  </si>
  <si>
    <r>
      <rPr>
        <sz val="1"/>
        <color indexed="8"/>
        <rFont val="ＭＳ Ｐゴシック"/>
        <family val="3"/>
        <charset val="128"/>
      </rPr>
      <t xml:space="preserve"> </t>
    </r>
    <r>
      <rPr>
        <sz val="11"/>
        <color indexed="8"/>
        <rFont val="ＭＳ Ｐゴシック"/>
        <family val="3"/>
        <charset val="128"/>
      </rPr>
      <t>ﾏﾙﾏﾙｼｮｳﾃﾝﾔﾂｼﾛｴｲｷﾞｮｳｼｮ</t>
    </r>
    <phoneticPr fontId="2"/>
  </si>
  <si>
    <r>
      <rPr>
        <sz val="1"/>
        <color indexed="8"/>
        <rFont val="ＭＳ Ｐゴシック"/>
        <family val="3"/>
        <charset val="128"/>
      </rPr>
      <t xml:space="preserve"> </t>
    </r>
    <r>
      <rPr>
        <sz val="11"/>
        <color indexed="8"/>
        <rFont val="ＭＳ Ｐゴシック"/>
        <family val="3"/>
        <charset val="128"/>
      </rPr>
      <t>３ケタ－４ケタに分けて入力してください。</t>
    </r>
    <phoneticPr fontId="2"/>
  </si>
  <si>
    <r>
      <rPr>
        <sz val="1"/>
        <color indexed="8"/>
        <rFont val="ＭＳ Ｐゴシック"/>
        <family val="3"/>
        <charset val="128"/>
      </rPr>
      <t xml:space="preserve"> </t>
    </r>
    <r>
      <rPr>
        <sz val="11"/>
        <color indexed="8"/>
        <rFont val="ＭＳ Ｐゴシック"/>
        <family val="3"/>
        <charset val="128"/>
      </rPr>
      <t>熊本県</t>
    </r>
    <rPh sb="1" eb="4">
      <t>クマモトケン</t>
    </rPh>
    <phoneticPr fontId="2"/>
  </si>
  <si>
    <r>
      <t>各小分類のうち、一部のみを取り扱う場合・制限がある場合等は、下の例を参考に、</t>
    </r>
    <r>
      <rPr>
        <b/>
        <u/>
        <sz val="12"/>
        <color indexed="10"/>
        <rFont val="ＭＳ Ｐゴシック"/>
        <family val="3"/>
        <charset val="128"/>
      </rPr>
      <t>必ず「特記事項」に具体的な内容</t>
    </r>
    <r>
      <rPr>
        <sz val="11"/>
        <color indexed="8"/>
        <rFont val="ＭＳ Ｐゴシック"/>
        <family val="3"/>
        <charset val="128"/>
      </rPr>
      <t>を入力してください。各小分類の全般を取り扱う場合は入力不要です。</t>
    </r>
    <rPh sb="41" eb="43">
      <t>トッキ</t>
    </rPh>
    <rPh sb="43" eb="45">
      <t>ジコウ</t>
    </rPh>
    <phoneticPr fontId="2"/>
  </si>
  <si>
    <t>○ セル、行、列の移動や削除等は行わないでください。</t>
    <rPh sb="5" eb="6">
      <t>ギョウ</t>
    </rPh>
    <rPh sb="7" eb="8">
      <t>レツ</t>
    </rPh>
    <rPh sb="9" eb="11">
      <t>イドウ</t>
    </rPh>
    <rPh sb="12" eb="14">
      <t>サクジョ</t>
    </rPh>
    <rPh sb="14" eb="15">
      <t>トウ</t>
    </rPh>
    <rPh sb="16" eb="17">
      <t>オコナ</t>
    </rPh>
    <phoneticPr fontId="2"/>
  </si>
  <si>
    <r>
      <t>６　廃棄物処理
（</t>
    </r>
    <r>
      <rPr>
        <sz val="11"/>
        <color indexed="10"/>
        <rFont val="ＭＳ Ｐゴシック"/>
        <family val="3"/>
        <charset val="128"/>
      </rPr>
      <t>詳細は物品様式④-2に入力してください</t>
    </r>
    <r>
      <rPr>
        <sz val="11"/>
        <rFont val="ＭＳ Ｐゴシック"/>
        <family val="3"/>
        <charset val="128"/>
      </rPr>
      <t>）</t>
    </r>
    <rPh sb="2" eb="5">
      <t>ハイキブツ</t>
    </rPh>
    <rPh sb="5" eb="7">
      <t>ショリ</t>
    </rPh>
    <rPh sb="9" eb="11">
      <t>ショウサイ</t>
    </rPh>
    <rPh sb="12" eb="14">
      <t>ブッピン</t>
    </rPh>
    <rPh sb="14" eb="16">
      <t>ヨウシキ</t>
    </rPh>
    <phoneticPr fontId="2"/>
  </si>
  <si>
    <t>農薬販売者届</t>
    <rPh sb="0" eb="2">
      <t>ノウヤク</t>
    </rPh>
    <rPh sb="2" eb="4">
      <t>ハンバイ</t>
    </rPh>
    <rPh sb="4" eb="5">
      <t>シャ</t>
    </rPh>
    <rPh sb="5" eb="6">
      <t>トドケ</t>
    </rPh>
    <phoneticPr fontId="2"/>
  </si>
  <si>
    <t>肥料販売業務開始届</t>
    <rPh sb="0" eb="2">
      <t>ヒリョウ</t>
    </rPh>
    <rPh sb="2" eb="4">
      <t>ハンバイ</t>
    </rPh>
    <rPh sb="4" eb="6">
      <t>ギョウム</t>
    </rPh>
    <rPh sb="6" eb="8">
      <t>カイシ</t>
    </rPh>
    <rPh sb="8" eb="9">
      <t>トドケ</t>
    </rPh>
    <phoneticPr fontId="2"/>
  </si>
  <si>
    <t>石油製品販売業開始届</t>
    <rPh sb="0" eb="2">
      <t>セキユ</t>
    </rPh>
    <rPh sb="2" eb="4">
      <t>セイヒン</t>
    </rPh>
    <rPh sb="4" eb="7">
      <t>ハンバイギョウ</t>
    </rPh>
    <rPh sb="7" eb="9">
      <t>カイシ</t>
    </rPh>
    <rPh sb="9" eb="10">
      <t>トドケ</t>
    </rPh>
    <phoneticPr fontId="2"/>
  </si>
  <si>
    <t>機械警備業務開始届</t>
    <rPh sb="0" eb="2">
      <t>キカイ</t>
    </rPh>
    <rPh sb="2" eb="4">
      <t>ケイビ</t>
    </rPh>
    <rPh sb="4" eb="6">
      <t>ギョウム</t>
    </rPh>
    <rPh sb="6" eb="8">
      <t>カイシ</t>
    </rPh>
    <rPh sb="8" eb="9">
      <t>トドケ</t>
    </rPh>
    <phoneticPr fontId="2"/>
  </si>
  <si>
    <t>許可名</t>
    <rPh sb="0" eb="2">
      <t>キョカ</t>
    </rPh>
    <rPh sb="2" eb="3">
      <t>メイ</t>
    </rPh>
    <phoneticPr fontId="2"/>
  </si>
  <si>
    <t>許可番号</t>
    <rPh sb="0" eb="2">
      <t>キョカ</t>
    </rPh>
    <rPh sb="2" eb="4">
      <t>バンゴウ</t>
    </rPh>
    <phoneticPr fontId="2"/>
  </si>
  <si>
    <t>許可の年月日
又は
許可期間の始期</t>
    <rPh sb="0" eb="2">
      <t>キョカ</t>
    </rPh>
    <rPh sb="3" eb="6">
      <t>ネンガッピ</t>
    </rPh>
    <rPh sb="7" eb="8">
      <t>マタ</t>
    </rPh>
    <rPh sb="10" eb="12">
      <t>キョカ</t>
    </rPh>
    <rPh sb="12" eb="14">
      <t>キカン</t>
    </rPh>
    <rPh sb="15" eb="17">
      <t>シキ</t>
    </rPh>
    <phoneticPr fontId="2"/>
  </si>
  <si>
    <t>紙くず</t>
    <rPh sb="0" eb="1">
      <t>カミ</t>
    </rPh>
    <phoneticPr fontId="2"/>
  </si>
  <si>
    <t>木くず</t>
    <rPh sb="0" eb="1">
      <t>キ</t>
    </rPh>
    <phoneticPr fontId="2"/>
  </si>
  <si>
    <t>繊維
くず</t>
    <rPh sb="0" eb="2">
      <t>センイ</t>
    </rPh>
    <phoneticPr fontId="2"/>
  </si>
  <si>
    <t>動植物
残さ</t>
    <rPh sb="0" eb="3">
      <t>ドウショクブツ</t>
    </rPh>
    <rPh sb="4" eb="5">
      <t>ザン</t>
    </rPh>
    <phoneticPr fontId="2"/>
  </si>
  <si>
    <t>金属
くず</t>
    <rPh sb="0" eb="2">
      <t>キンゾク</t>
    </rPh>
    <phoneticPr fontId="2"/>
  </si>
  <si>
    <t>ガラコン陶</t>
    <rPh sb="4" eb="5">
      <t>トウ</t>
    </rPh>
    <phoneticPr fontId="2"/>
  </si>
  <si>
    <t>鉱さい</t>
    <rPh sb="0" eb="1">
      <t>コウ</t>
    </rPh>
    <phoneticPr fontId="2"/>
  </si>
  <si>
    <t>がれき類</t>
    <rPh sb="3" eb="4">
      <t>ルイ</t>
    </rPh>
    <phoneticPr fontId="2"/>
  </si>
  <si>
    <t>動物
糞尿</t>
    <rPh sb="0" eb="2">
      <t>ドウブツ</t>
    </rPh>
    <rPh sb="3" eb="5">
      <t>フンニョウ</t>
    </rPh>
    <phoneticPr fontId="2"/>
  </si>
  <si>
    <t>動物の死体</t>
    <rPh sb="0" eb="2">
      <t>ドウブツ</t>
    </rPh>
    <rPh sb="3" eb="5">
      <t>シタイ</t>
    </rPh>
    <phoneticPr fontId="2"/>
  </si>
  <si>
    <t>燃え殻</t>
    <rPh sb="0" eb="1">
      <t>モ</t>
    </rPh>
    <rPh sb="2" eb="3">
      <t>ガラ</t>
    </rPh>
    <phoneticPr fontId="2"/>
  </si>
  <si>
    <t>汚泥</t>
    <rPh sb="0" eb="2">
      <t>オデイ</t>
    </rPh>
    <phoneticPr fontId="2"/>
  </si>
  <si>
    <t>廃油</t>
    <rPh sb="0" eb="2">
      <t>ハイユ</t>
    </rPh>
    <phoneticPr fontId="2"/>
  </si>
  <si>
    <t>廃酸</t>
    <rPh sb="0" eb="2">
      <t>ハイサン</t>
    </rPh>
    <phoneticPr fontId="2"/>
  </si>
  <si>
    <t>廃アルカリ</t>
    <rPh sb="0" eb="1">
      <t>ハイ</t>
    </rPh>
    <phoneticPr fontId="2"/>
  </si>
  <si>
    <t>廃プラ類</t>
    <rPh sb="0" eb="1">
      <t>ハイ</t>
    </rPh>
    <rPh sb="3" eb="4">
      <t>ルイ</t>
    </rPh>
    <phoneticPr fontId="2"/>
  </si>
  <si>
    <t>１３
廃棄物</t>
    <rPh sb="3" eb="6">
      <t>ハイキブツ</t>
    </rPh>
    <phoneticPr fontId="2"/>
  </si>
  <si>
    <t>動物
不要物</t>
    <rPh sb="0" eb="2">
      <t>ドウブツ</t>
    </rPh>
    <rPh sb="3" eb="5">
      <t>フヨウ</t>
    </rPh>
    <rPh sb="5" eb="6">
      <t>ブツ</t>
    </rPh>
    <phoneticPr fontId="2"/>
  </si>
  <si>
    <t>廃アル
カリ</t>
    <rPh sb="0" eb="1">
      <t>ハイ</t>
    </rPh>
    <phoneticPr fontId="2"/>
  </si>
  <si>
    <t>感染
性物</t>
    <rPh sb="0" eb="2">
      <t>カンセン</t>
    </rPh>
    <rPh sb="3" eb="4">
      <t>セイ</t>
    </rPh>
    <rPh sb="4" eb="5">
      <t>ブツ</t>
    </rPh>
    <phoneticPr fontId="2"/>
  </si>
  <si>
    <t>廃PCB
等</t>
    <rPh sb="0" eb="1">
      <t>ハイ</t>
    </rPh>
    <rPh sb="5" eb="6">
      <t>トウ</t>
    </rPh>
    <phoneticPr fontId="2"/>
  </si>
  <si>
    <t>廃石
綿等</t>
    <rPh sb="0" eb="1">
      <t>ハイ</t>
    </rPh>
    <rPh sb="1" eb="2">
      <t>イシ</t>
    </rPh>
    <rPh sb="3" eb="4">
      <t>ワタ</t>
    </rPh>
    <rPh sb="4" eb="5">
      <t>トウ</t>
    </rPh>
    <phoneticPr fontId="2"/>
  </si>
  <si>
    <t>廃蛍
光灯</t>
    <rPh sb="0" eb="1">
      <t>ハイ</t>
    </rPh>
    <rPh sb="1" eb="2">
      <t>ボタル</t>
    </rPh>
    <rPh sb="3" eb="4">
      <t>ヒカリ</t>
    </rPh>
    <rPh sb="4" eb="5">
      <t>ヒ</t>
    </rPh>
    <phoneticPr fontId="2"/>
  </si>
  <si>
    <t>PCB
汚染物</t>
    <rPh sb="4" eb="6">
      <t>オセン</t>
    </rPh>
    <rPh sb="6" eb="7">
      <t>ブツ</t>
    </rPh>
    <phoneticPr fontId="2"/>
  </si>
  <si>
    <t>廃棄物</t>
    <rPh sb="0" eb="3">
      <t>ハイキブツ</t>
    </rPh>
    <phoneticPr fontId="2"/>
  </si>
  <si>
    <t>一般廃棄物収集運搬業</t>
  </si>
  <si>
    <t>産業廃棄物収集運搬業</t>
  </si>
  <si>
    <t>産業廃棄物処分業</t>
  </si>
  <si>
    <t>特別管理産業廃棄物処分業</t>
  </si>
  <si>
    <t>特別管理産業廃棄物収集運搬業</t>
    <phoneticPr fontId="2"/>
  </si>
  <si>
    <t>一般廃棄物処分業</t>
    <phoneticPr fontId="2"/>
  </si>
  <si>
    <t>許認可自治体
【例】熊本県
【例】八代市</t>
    <rPh sb="0" eb="3">
      <t>キョニンカ</t>
    </rPh>
    <rPh sb="3" eb="6">
      <t>ジチタイ</t>
    </rPh>
    <rPh sb="11" eb="14">
      <t>クマモトケン</t>
    </rPh>
    <rPh sb="16" eb="17">
      <t>レイ</t>
    </rPh>
    <rPh sb="18" eb="21">
      <t>ヤツシロシ</t>
    </rPh>
    <phoneticPr fontId="2"/>
  </si>
  <si>
    <t>許可の
有効年月日
又は
許可期間の
終期</t>
    <rPh sb="0" eb="2">
      <t>キョカ</t>
    </rPh>
    <rPh sb="4" eb="6">
      <t>ユウコウ</t>
    </rPh>
    <rPh sb="6" eb="9">
      <t>ネンガッピ</t>
    </rPh>
    <rPh sb="10" eb="11">
      <t>マタ</t>
    </rPh>
    <rPh sb="13" eb="15">
      <t>キョカ</t>
    </rPh>
    <rPh sb="15" eb="17">
      <t>キカン</t>
    </rPh>
    <rPh sb="19" eb="21">
      <t>シュウキ</t>
    </rPh>
    <phoneticPr fontId="2"/>
  </si>
  <si>
    <t>○　指名願いデータ</t>
    <rPh sb="2" eb="4">
      <t>シメイ</t>
    </rPh>
    <rPh sb="4" eb="5">
      <t>ネガ</t>
    </rPh>
    <phoneticPr fontId="2"/>
  </si>
  <si>
    <t>商号又は名称</t>
    <phoneticPr fontId="2"/>
  </si>
  <si>
    <t>○　許可データ</t>
    <rPh sb="2" eb="4">
      <t>キョカ</t>
    </rPh>
    <phoneticPr fontId="2"/>
  </si>
  <si>
    <t>○　資格データ</t>
    <rPh sb="2" eb="4">
      <t>シカク</t>
    </rPh>
    <phoneticPr fontId="2"/>
  </si>
  <si>
    <t>○　実績データ</t>
    <rPh sb="2" eb="4">
      <t>ジッセキ</t>
    </rPh>
    <phoneticPr fontId="2"/>
  </si>
  <si>
    <t>希望順位</t>
    <phoneticPr fontId="2"/>
  </si>
  <si>
    <t>中分類</t>
    <phoneticPr fontId="2"/>
  </si>
  <si>
    <t>契約相手（官公庁名等）</t>
    <phoneticPr fontId="2"/>
  </si>
  <si>
    <t>契約金額（千円）</t>
    <phoneticPr fontId="2"/>
  </si>
  <si>
    <t>業務完了年月</t>
    <phoneticPr fontId="2"/>
  </si>
  <si>
    <t>取引の名称、内容（取引内容を可能な限り具体的に入力してください。）</t>
    <phoneticPr fontId="2"/>
  </si>
  <si>
    <t>№</t>
    <phoneticPr fontId="2"/>
  </si>
  <si>
    <t>データ数</t>
    <rPh sb="3" eb="4">
      <t>スウ</t>
    </rPh>
    <phoneticPr fontId="2"/>
  </si>
  <si>
    <t>○ その他の物品様式シートは次のとおり該当される方のみ入力及び紙出力してください。</t>
    <rPh sb="4" eb="5">
      <t>タ</t>
    </rPh>
    <rPh sb="6" eb="8">
      <t>ブッピン</t>
    </rPh>
    <rPh sb="8" eb="10">
      <t>ヨウシキ</t>
    </rPh>
    <rPh sb="14" eb="15">
      <t>ツギ</t>
    </rPh>
    <rPh sb="19" eb="21">
      <t>ガイトウ</t>
    </rPh>
    <rPh sb="24" eb="25">
      <t>カタ</t>
    </rPh>
    <rPh sb="27" eb="29">
      <t>ニュウリョク</t>
    </rPh>
    <rPh sb="29" eb="30">
      <t>オヨ</t>
    </rPh>
    <rPh sb="31" eb="32">
      <t>カミ</t>
    </rPh>
    <rPh sb="32" eb="34">
      <t>シュツリョク</t>
    </rPh>
    <phoneticPr fontId="2"/>
  </si>
  <si>
    <t>データ末尾行</t>
    <rPh sb="3" eb="5">
      <t>マツビ</t>
    </rPh>
    <rPh sb="5" eb="6">
      <t>ギョウ</t>
    </rPh>
    <phoneticPr fontId="2"/>
  </si>
  <si>
    <t>行</t>
    <rPh sb="0" eb="1">
      <t>ギョウ</t>
    </rPh>
    <phoneticPr fontId="2"/>
  </si>
  <si>
    <t>9999</t>
  </si>
  <si>
    <t>○　廃棄物データ</t>
    <rPh sb="2" eb="5">
      <t>ハイキブツ</t>
    </rPh>
    <phoneticPr fontId="2"/>
  </si>
  <si>
    <t>廃棄物有無</t>
    <rPh sb="0" eb="3">
      <t>ハイキブツ</t>
    </rPh>
    <rPh sb="3" eb="5">
      <t>ウム</t>
    </rPh>
    <phoneticPr fontId="2"/>
  </si>
  <si>
    <t>データ末行</t>
    <rPh sb="3" eb="4">
      <t>マツ</t>
    </rPh>
    <rPh sb="4" eb="5">
      <t>ギョウ</t>
    </rPh>
    <phoneticPr fontId="2"/>
  </si>
  <si>
    <t>事業区分
（上表を参考に
入力してください）</t>
    <rPh sb="0" eb="2">
      <t>ジギョウ</t>
    </rPh>
    <rPh sb="2" eb="4">
      <t>クブン</t>
    </rPh>
    <rPh sb="7" eb="9">
      <t>ジョウヒョウ</t>
    </rPh>
    <rPh sb="10" eb="12">
      <t>サンコウ</t>
    </rPh>
    <rPh sb="14" eb="16">
      <t>ニュウリョク</t>
    </rPh>
    <phoneticPr fontId="2"/>
  </si>
  <si>
    <t>処理方式
（上表を参考に入力してください）</t>
    <rPh sb="0" eb="2">
      <t>ショリ</t>
    </rPh>
    <rPh sb="2" eb="4">
      <t>ホウシキ</t>
    </rPh>
    <rPh sb="7" eb="8">
      <t>ウエ</t>
    </rPh>
    <rPh sb="8" eb="9">
      <t>ヒョウ</t>
    </rPh>
    <rPh sb="10" eb="12">
      <t>サンコウ</t>
    </rPh>
    <rPh sb="13" eb="15">
      <t>ニュウリョク</t>
    </rPh>
    <phoneticPr fontId="2"/>
  </si>
  <si>
    <t>ゴム
くず</t>
  </si>
  <si>
    <t>ばい
じん</t>
  </si>
  <si>
    <t>支社（店）</t>
    <rPh sb="0" eb="2">
      <t>シシャ</t>
    </rPh>
    <rPh sb="3" eb="4">
      <t>テン</t>
    </rPh>
    <phoneticPr fontId="2"/>
  </si>
  <si>
    <t>本社（店）</t>
    <rPh sb="0" eb="2">
      <t>ホンシャ</t>
    </rPh>
    <rPh sb="3" eb="4">
      <t>テン</t>
    </rPh>
    <phoneticPr fontId="2"/>
  </si>
  <si>
    <t>※支社（店）に入札・契約等の権限を委任する場合は、当該支社（店）を申請事業所とすること。</t>
    <rPh sb="1" eb="3">
      <t>シシャ</t>
    </rPh>
    <rPh sb="4" eb="5">
      <t>テン</t>
    </rPh>
    <rPh sb="7" eb="9">
      <t>ニュウサツ</t>
    </rPh>
    <rPh sb="10" eb="12">
      <t>ケイヤク</t>
    </rPh>
    <rPh sb="12" eb="13">
      <t>トウ</t>
    </rPh>
    <rPh sb="14" eb="16">
      <t>ケンゲン</t>
    </rPh>
    <rPh sb="17" eb="19">
      <t>イニン</t>
    </rPh>
    <rPh sb="21" eb="23">
      <t>バアイ</t>
    </rPh>
    <rPh sb="25" eb="27">
      <t>トウガイ</t>
    </rPh>
    <rPh sb="27" eb="29">
      <t>シシャ</t>
    </rPh>
    <rPh sb="30" eb="31">
      <t>テン</t>
    </rPh>
    <rPh sb="33" eb="35">
      <t>シンセイ</t>
    </rPh>
    <rPh sb="35" eb="38">
      <t>ジギョウショ</t>
    </rPh>
    <phoneticPr fontId="2"/>
  </si>
  <si>
    <t>※申請事業所区分が「支社（店）」の場合、本欄に本社（店）に関する事項を記載すること。</t>
    <rPh sb="1" eb="3">
      <t>シンセイ</t>
    </rPh>
    <rPh sb="3" eb="6">
      <t>ジギョウショ</t>
    </rPh>
    <rPh sb="6" eb="8">
      <t>クブン</t>
    </rPh>
    <rPh sb="10" eb="12">
      <t>シシャ</t>
    </rPh>
    <rPh sb="17" eb="19">
      <t>バアイ</t>
    </rPh>
    <rPh sb="20" eb="22">
      <t>ホンラン</t>
    </rPh>
    <rPh sb="23" eb="25">
      <t>ホンシャ</t>
    </rPh>
    <rPh sb="26" eb="27">
      <t>テン</t>
    </rPh>
    <rPh sb="29" eb="30">
      <t>カン</t>
    </rPh>
    <rPh sb="32" eb="34">
      <t>ジコウ</t>
    </rPh>
    <rPh sb="35" eb="37">
      <t>キサイ</t>
    </rPh>
    <phoneticPr fontId="2"/>
  </si>
  <si>
    <t>メーター検針</t>
    <phoneticPr fontId="2"/>
  </si>
  <si>
    <r>
      <rPr>
        <sz val="1"/>
        <color indexed="8"/>
        <rFont val="ＭＳ Ｐゴシック"/>
        <family val="3"/>
        <charset val="128"/>
      </rPr>
      <t xml:space="preserve"> </t>
    </r>
    <r>
      <rPr>
        <sz val="11"/>
        <color indexed="8"/>
        <rFont val="ＭＳ Ｐゴシック"/>
        <family val="3"/>
        <charset val="128"/>
      </rPr>
      <t>申請年月日において常時雇用している会社全体の従業員の数を入力してください。
個人事業主の場合、雇用主以外の全ての常勤の従業員（家族専従者を含む。）の数を入力してください。
数字のみ入力してください。（「人」の入力は不要）</t>
    </r>
    <rPh sb="3" eb="6">
      <t>ネンガッピ</t>
    </rPh>
    <rPh sb="18" eb="20">
      <t>カイシャ</t>
    </rPh>
    <rPh sb="20" eb="22">
      <t>ゼンタイ</t>
    </rPh>
    <phoneticPr fontId="2"/>
  </si>
  <si>
    <r>
      <rPr>
        <sz val="1"/>
        <color indexed="8"/>
        <rFont val="ＭＳ Ｐゴシック"/>
        <family val="3"/>
        <charset val="128"/>
      </rPr>
      <t xml:space="preserve"> </t>
    </r>
    <r>
      <rPr>
        <sz val="11"/>
        <color indexed="8"/>
        <rFont val="ＭＳ Ｐゴシック"/>
        <family val="3"/>
        <charset val="128"/>
      </rPr>
      <t>全て</t>
    </r>
    <r>
      <rPr>
        <sz val="11"/>
        <color indexed="10"/>
        <rFont val="ＭＳ Ｐゴシック"/>
        <family val="3"/>
        <charset val="128"/>
      </rPr>
      <t>全角で入力</t>
    </r>
    <r>
      <rPr>
        <sz val="11"/>
        <color indexed="8"/>
        <rFont val="ＭＳ Ｐゴシック"/>
        <family val="3"/>
        <charset val="128"/>
      </rPr>
      <t>してください。
会社組織の種別に環境依存文字（㈱、㈲等）は使用せず、（株）、（有）等としてください。
会社組織の種別と名称の間にスペースは不要です。</t>
    </r>
    <rPh sb="16" eb="18">
      <t>カイシャ</t>
    </rPh>
    <rPh sb="18" eb="20">
      <t>ソシキ</t>
    </rPh>
    <rPh sb="21" eb="23">
      <t>シュベツ</t>
    </rPh>
    <rPh sb="24" eb="26">
      <t>カンキョウ</t>
    </rPh>
    <rPh sb="26" eb="28">
      <t>イゾン</t>
    </rPh>
    <rPh sb="28" eb="30">
      <t>モジ</t>
    </rPh>
    <rPh sb="34" eb="35">
      <t>トウ</t>
    </rPh>
    <rPh sb="37" eb="39">
      <t>シヨウ</t>
    </rPh>
    <rPh sb="43" eb="44">
      <t>カブ</t>
    </rPh>
    <rPh sb="47" eb="48">
      <t>ユウ</t>
    </rPh>
    <rPh sb="49" eb="50">
      <t>トウ</t>
    </rPh>
    <rPh sb="59" eb="61">
      <t>カイシャ</t>
    </rPh>
    <rPh sb="61" eb="63">
      <t>ソシキ</t>
    </rPh>
    <rPh sb="64" eb="66">
      <t>シュベツ</t>
    </rPh>
    <rPh sb="67" eb="69">
      <t>メイショウ</t>
    </rPh>
    <rPh sb="70" eb="71">
      <t>アイダ</t>
    </rPh>
    <rPh sb="77" eb="79">
      <t>フヨウ</t>
    </rPh>
    <phoneticPr fontId="2"/>
  </si>
  <si>
    <r>
      <rPr>
        <sz val="1"/>
        <color indexed="8"/>
        <rFont val="ＭＳ Ｐゴシック"/>
        <family val="3"/>
        <charset val="128"/>
      </rPr>
      <t xml:space="preserve"> </t>
    </r>
    <r>
      <rPr>
        <sz val="11"/>
        <color indexed="8"/>
        <rFont val="ＭＳ Ｐゴシック"/>
        <family val="3"/>
        <charset val="128"/>
      </rPr>
      <t>全て</t>
    </r>
    <r>
      <rPr>
        <sz val="11"/>
        <color indexed="10"/>
        <rFont val="ＭＳ Ｐゴシック"/>
        <family val="3"/>
        <charset val="128"/>
      </rPr>
      <t>半角カナで入力</t>
    </r>
    <r>
      <rPr>
        <sz val="11"/>
        <color indexed="8"/>
        <rFont val="ＭＳ Ｐゴシック"/>
        <family val="3"/>
        <charset val="128"/>
      </rPr>
      <t>してください。
会社組織の種別（カブシキガイシャ、（カ）等）は入力不要です。</t>
    </r>
    <rPh sb="18" eb="22">
      <t>カイシャソシキ</t>
    </rPh>
    <rPh sb="23" eb="25">
      <t>シュベツ</t>
    </rPh>
    <rPh sb="38" eb="39">
      <t>トウ</t>
    </rPh>
    <rPh sb="41" eb="43">
      <t>ニュウリョク</t>
    </rPh>
    <rPh sb="43" eb="45">
      <t>フヨウ</t>
    </rPh>
    <phoneticPr fontId="2"/>
  </si>
  <si>
    <r>
      <rPr>
        <sz val="1"/>
        <color indexed="8"/>
        <rFont val="ＭＳ Ｐゴシック"/>
        <family val="3"/>
        <charset val="128"/>
      </rPr>
      <t xml:space="preserve"> </t>
    </r>
    <r>
      <rPr>
        <sz val="11"/>
        <color indexed="8"/>
        <rFont val="ＭＳ Ｐゴシック"/>
        <family val="3"/>
        <charset val="128"/>
      </rPr>
      <t xml:space="preserve">市町村以下の住所を入力してください。
</t>
    </r>
    <r>
      <rPr>
        <sz val="11"/>
        <color indexed="10"/>
        <rFont val="ＭＳ Ｐゴシック"/>
        <family val="3"/>
        <charset val="128"/>
      </rPr>
      <t>アルファベット、算用数字は半角で入力</t>
    </r>
    <r>
      <rPr>
        <sz val="11"/>
        <color indexed="8"/>
        <rFont val="ＭＳ Ｐゴシック"/>
        <family val="3"/>
        <charset val="128"/>
      </rPr>
      <t>してください。
ビル名等がある場合は、１文字全角スペースを空けて入力してください。</t>
    </r>
    <rPh sb="1" eb="4">
      <t>シチョウソン</t>
    </rPh>
    <rPh sb="4" eb="6">
      <t>イカ</t>
    </rPh>
    <rPh sb="7" eb="9">
      <t>ジュウショ</t>
    </rPh>
    <rPh sb="10" eb="12">
      <t>ニュウリョク</t>
    </rPh>
    <rPh sb="28" eb="30">
      <t>サンヨウ</t>
    </rPh>
    <rPh sb="30" eb="32">
      <t>スウジ</t>
    </rPh>
    <rPh sb="33" eb="35">
      <t>ハンカク</t>
    </rPh>
    <rPh sb="36" eb="38">
      <t>ニュウリョク</t>
    </rPh>
    <rPh sb="48" eb="49">
      <t>メイ</t>
    </rPh>
    <rPh sb="49" eb="50">
      <t>トウ</t>
    </rPh>
    <rPh sb="53" eb="55">
      <t>バアイ</t>
    </rPh>
    <rPh sb="58" eb="60">
      <t>モジ</t>
    </rPh>
    <rPh sb="60" eb="62">
      <t>ゼンカク</t>
    </rPh>
    <rPh sb="67" eb="68">
      <t>ア</t>
    </rPh>
    <rPh sb="70" eb="72">
      <t>ニュウリョク</t>
    </rPh>
    <phoneticPr fontId="2"/>
  </si>
  <si>
    <r>
      <rPr>
        <sz val="1"/>
        <color indexed="8"/>
        <rFont val="ＭＳ Ｐゴシック"/>
        <family val="3"/>
        <charset val="128"/>
      </rPr>
      <t xml:space="preserve"> </t>
    </r>
    <r>
      <rPr>
        <sz val="11"/>
        <color indexed="10"/>
        <rFont val="ＭＳ Ｐゴシック"/>
        <family val="3"/>
        <charset val="128"/>
      </rPr>
      <t>全て半角カナで入力</t>
    </r>
    <r>
      <rPr>
        <sz val="11"/>
        <color indexed="8"/>
        <rFont val="ＭＳ Ｐゴシック"/>
        <family val="3"/>
        <charset val="128"/>
      </rPr>
      <t>してください。
会社組織の種別（ｶﾌﾞｼｷｶﾞｲｼｬ、（ｶ）等）は入力不要です。
名称と支店名の間にスペースは入力不要です。</t>
    </r>
    <rPh sb="18" eb="22">
      <t>カイシャソシキ</t>
    </rPh>
    <rPh sb="23" eb="25">
      <t>シュベツ</t>
    </rPh>
    <rPh sb="40" eb="41">
      <t>トウ</t>
    </rPh>
    <rPh sb="43" eb="45">
      <t>ニュウリョク</t>
    </rPh>
    <rPh sb="45" eb="47">
      <t>フヨウ</t>
    </rPh>
    <rPh sb="65" eb="67">
      <t>ニュウリョク</t>
    </rPh>
    <rPh sb="67" eb="69">
      <t>フヨウ</t>
    </rPh>
    <phoneticPr fontId="2"/>
  </si>
  <si>
    <t>使　用　印　鑑　届</t>
    <rPh sb="0" eb="1">
      <t>シ</t>
    </rPh>
    <rPh sb="2" eb="3">
      <t>ヨウ</t>
    </rPh>
    <rPh sb="4" eb="5">
      <t>イン</t>
    </rPh>
    <rPh sb="6" eb="7">
      <t>カガミ</t>
    </rPh>
    <rPh sb="8" eb="9">
      <t>トドケ</t>
    </rPh>
    <phoneticPr fontId="36"/>
  </si>
  <si>
    <t>使用印</t>
    <rPh sb="0" eb="2">
      <t>シヨウ</t>
    </rPh>
    <rPh sb="2" eb="3">
      <t>イン</t>
    </rPh>
    <phoneticPr fontId="36"/>
  </si>
  <si>
    <t>実　印</t>
    <rPh sb="0" eb="1">
      <t>ジツ</t>
    </rPh>
    <rPh sb="2" eb="3">
      <t>イン</t>
    </rPh>
    <phoneticPr fontId="36"/>
  </si>
  <si>
    <t>　上記の印鑑を、入札、見積、契約の締結並びに代金の請求及び受領のため使用したいの</t>
    <rPh sb="1" eb="3">
      <t>ジョウキ</t>
    </rPh>
    <rPh sb="4" eb="6">
      <t>インカン</t>
    </rPh>
    <rPh sb="8" eb="10">
      <t>ニュウサツ</t>
    </rPh>
    <rPh sb="11" eb="13">
      <t>ミツ</t>
    </rPh>
    <rPh sb="14" eb="16">
      <t>ケイヤク</t>
    </rPh>
    <rPh sb="17" eb="19">
      <t>テイケツ</t>
    </rPh>
    <rPh sb="19" eb="20">
      <t>ナラ</t>
    </rPh>
    <rPh sb="22" eb="24">
      <t>ダイキン</t>
    </rPh>
    <rPh sb="25" eb="27">
      <t>セイキュウ</t>
    </rPh>
    <rPh sb="27" eb="28">
      <t>オヨ</t>
    </rPh>
    <rPh sb="29" eb="31">
      <t>ジュリョウ</t>
    </rPh>
    <rPh sb="34" eb="36">
      <t>シヨウ</t>
    </rPh>
    <phoneticPr fontId="36"/>
  </si>
  <si>
    <t>でお届けします。</t>
    <rPh sb="2" eb="3">
      <t>トド</t>
    </rPh>
    <phoneticPr fontId="36"/>
  </si>
  <si>
    <t>所在地</t>
    <rPh sb="0" eb="3">
      <t>ショザイチ</t>
    </rPh>
    <phoneticPr fontId="36"/>
  </si>
  <si>
    <t>商号又は名称</t>
    <rPh sb="0" eb="2">
      <t>ショウゴウ</t>
    </rPh>
    <rPh sb="2" eb="3">
      <t>マタ</t>
    </rPh>
    <rPh sb="4" eb="6">
      <t>メイショウ</t>
    </rPh>
    <phoneticPr fontId="36"/>
  </si>
  <si>
    <t>代表者名</t>
    <rPh sb="0" eb="3">
      <t>ダイヒョウシャ</t>
    </rPh>
    <rPh sb="3" eb="4">
      <t>メイ</t>
    </rPh>
    <phoneticPr fontId="36"/>
  </si>
  <si>
    <t>印</t>
    <rPh sb="0" eb="1">
      <t>イン</t>
    </rPh>
    <phoneticPr fontId="36"/>
  </si>
  <si>
    <t>※使用印鑑届は、任意の様式のものでも可。</t>
    <rPh sb="1" eb="3">
      <t>シヨウ</t>
    </rPh>
    <rPh sb="3" eb="5">
      <t>インカン</t>
    </rPh>
    <rPh sb="5" eb="6">
      <t>トドケ</t>
    </rPh>
    <rPh sb="8" eb="10">
      <t>ニンイ</t>
    </rPh>
    <rPh sb="11" eb="13">
      <t>ヨウシキ</t>
    </rPh>
    <rPh sb="18" eb="19">
      <t>カ</t>
    </rPh>
    <phoneticPr fontId="36"/>
  </si>
  <si>
    <r>
      <rPr>
        <sz val="1"/>
        <color indexed="8"/>
        <rFont val="ＭＳ Ｐゴシック"/>
        <family val="3"/>
        <charset val="128"/>
      </rPr>
      <t xml:space="preserve"> </t>
    </r>
    <r>
      <rPr>
        <sz val="11"/>
        <color indexed="8"/>
        <rFont val="ＭＳ Ｐゴシック"/>
        <family val="3"/>
        <charset val="128"/>
      </rPr>
      <t>年月日を</t>
    </r>
    <r>
      <rPr>
        <sz val="11"/>
        <color indexed="10"/>
        <rFont val="ＭＳ Ｐゴシック"/>
        <family val="3"/>
        <charset val="128"/>
      </rPr>
      <t>ドロップダウンリストから選択</t>
    </r>
    <r>
      <rPr>
        <sz val="11"/>
        <color indexed="8"/>
        <rFont val="ＭＳ Ｐゴシック"/>
        <family val="3"/>
        <charset val="128"/>
      </rPr>
      <t>してください。</t>
    </r>
    <rPh sb="1" eb="4">
      <t>ネンガッピ</t>
    </rPh>
    <rPh sb="17" eb="19">
      <t>センタク</t>
    </rPh>
    <phoneticPr fontId="2"/>
  </si>
  <si>
    <r>
      <rPr>
        <sz val="1"/>
        <color indexed="8"/>
        <rFont val="ＭＳ Ｐゴシック"/>
        <family val="3"/>
        <charset val="128"/>
      </rPr>
      <t xml:space="preserve"> </t>
    </r>
    <r>
      <rPr>
        <sz val="11"/>
        <color indexed="8"/>
        <rFont val="ＭＳ Ｐゴシック"/>
        <family val="3"/>
        <charset val="128"/>
      </rPr>
      <t>登記上の設立年月日（個人の場合は創業年月日）を入力してください。
年号は</t>
    </r>
    <r>
      <rPr>
        <sz val="11"/>
        <color indexed="10"/>
        <rFont val="ＭＳ Ｐゴシック"/>
        <family val="3"/>
        <charset val="128"/>
      </rPr>
      <t>ドロップダウンリストから選択</t>
    </r>
    <r>
      <rPr>
        <sz val="11"/>
        <color indexed="8"/>
        <rFont val="ＭＳ Ｐゴシック"/>
        <family val="3"/>
        <charset val="128"/>
      </rPr>
      <t>してください。年月日は半角で入力してください。</t>
    </r>
    <rPh sb="34" eb="36">
      <t>ネンゴウ</t>
    </rPh>
    <rPh sb="49" eb="51">
      <t>センタク</t>
    </rPh>
    <rPh sb="58" eb="61">
      <t>ネンガッピ</t>
    </rPh>
    <rPh sb="62" eb="64">
      <t>ハンカク</t>
    </rPh>
    <rPh sb="65" eb="67">
      <t>ニュウリョク</t>
    </rPh>
    <phoneticPr fontId="2"/>
  </si>
  <si>
    <r>
      <rPr>
        <sz val="1"/>
        <color indexed="8"/>
        <rFont val="ＭＳ Ｐゴシック"/>
        <family val="3"/>
        <charset val="128"/>
      </rPr>
      <t xml:space="preserve"> </t>
    </r>
    <r>
      <rPr>
        <sz val="11"/>
        <color indexed="8"/>
        <rFont val="ＭＳ Ｐゴシック"/>
        <family val="3"/>
        <charset val="128"/>
      </rPr>
      <t>都道府県名を</t>
    </r>
    <r>
      <rPr>
        <sz val="11"/>
        <color indexed="10"/>
        <rFont val="ＭＳ Ｐゴシック"/>
        <family val="3"/>
        <charset val="128"/>
      </rPr>
      <t>ドロップダウンリストから選択</t>
    </r>
    <r>
      <rPr>
        <sz val="11"/>
        <color indexed="8"/>
        <rFont val="ＭＳ Ｐゴシック"/>
        <family val="3"/>
        <charset val="128"/>
      </rPr>
      <t>してください。</t>
    </r>
    <rPh sb="1" eb="5">
      <t>トドウフケン</t>
    </rPh>
    <rPh sb="5" eb="6">
      <t>メイ</t>
    </rPh>
    <rPh sb="19" eb="21">
      <t>センタク</t>
    </rPh>
    <phoneticPr fontId="2"/>
  </si>
  <si>
    <r>
      <rPr>
        <sz val="1"/>
        <color indexed="8"/>
        <rFont val="ＭＳ Ｐゴシック"/>
        <family val="3"/>
        <charset val="128"/>
      </rPr>
      <t xml:space="preserve"> </t>
    </r>
    <r>
      <rPr>
        <sz val="11"/>
        <color indexed="8"/>
        <rFont val="ＭＳ Ｐゴシック"/>
        <family val="3"/>
        <charset val="128"/>
      </rPr>
      <t>都道府県名を</t>
    </r>
    <r>
      <rPr>
        <sz val="11"/>
        <color indexed="10"/>
        <rFont val="ＭＳ Ｐゴシック"/>
        <family val="3"/>
        <charset val="128"/>
      </rPr>
      <t>ドロップダウンリストから選択</t>
    </r>
    <r>
      <rPr>
        <sz val="11"/>
        <color indexed="8"/>
        <rFont val="ＭＳ Ｐゴシック"/>
        <family val="3"/>
        <charset val="128"/>
      </rPr>
      <t>してください。</t>
    </r>
    <rPh sb="1" eb="5">
      <t>トドウフケン</t>
    </rPh>
    <rPh sb="5" eb="6">
      <t>メイ</t>
    </rPh>
    <rPh sb="19" eb="21">
      <t>センタク</t>
    </rPh>
    <phoneticPr fontId="2"/>
  </si>
  <si>
    <t>「業種分類表」の内容を必ず確認して希望業種を入力してください。</t>
    <rPh sb="1" eb="3">
      <t>ギョウシュ</t>
    </rPh>
    <rPh sb="3" eb="5">
      <t>ブンルイ</t>
    </rPh>
    <rPh sb="5" eb="6">
      <t>ヒョウ</t>
    </rPh>
    <rPh sb="8" eb="10">
      <t>ナイヨウ</t>
    </rPh>
    <rPh sb="11" eb="12">
      <t>カナラ</t>
    </rPh>
    <rPh sb="13" eb="15">
      <t>カクニン</t>
    </rPh>
    <rPh sb="17" eb="19">
      <t>キボウ</t>
    </rPh>
    <rPh sb="19" eb="21">
      <t>ギョウシュ</t>
    </rPh>
    <rPh sb="22" eb="24">
      <t>ニュウリョク</t>
    </rPh>
    <phoneticPr fontId="2"/>
  </si>
  <si>
    <r>
      <t>「業種分類表」を参考に、</t>
    </r>
    <r>
      <rPr>
        <sz val="11"/>
        <color indexed="10"/>
        <rFont val="ＭＳ Ｐゴシック"/>
        <family val="3"/>
        <charset val="128"/>
      </rPr>
      <t>ドロップダウンリストからコードを入力</t>
    </r>
    <r>
      <rPr>
        <sz val="11"/>
        <color indexed="8"/>
        <rFont val="ＭＳ Ｐゴシック"/>
        <family val="3"/>
        <charset val="128"/>
      </rPr>
      <t>してください。存在しない組合せの時はエラーメッセージが出ますので、業種分類表をご確認ください。</t>
    </r>
    <rPh sb="1" eb="3">
      <t>ギョウシュ</t>
    </rPh>
    <rPh sb="3" eb="5">
      <t>ブンルイ</t>
    </rPh>
    <rPh sb="5" eb="6">
      <t>ヒョウ</t>
    </rPh>
    <rPh sb="8" eb="10">
      <t>サンコウ</t>
    </rPh>
    <rPh sb="28" eb="30">
      <t>ニュウリョク</t>
    </rPh>
    <rPh sb="37" eb="39">
      <t>ソンザイ</t>
    </rPh>
    <rPh sb="42" eb="44">
      <t>クミアワ</t>
    </rPh>
    <rPh sb="46" eb="47">
      <t>トキ</t>
    </rPh>
    <rPh sb="57" eb="58">
      <t>デ</t>
    </rPh>
    <rPh sb="63" eb="65">
      <t>ギョウシュ</t>
    </rPh>
    <rPh sb="65" eb="67">
      <t>ブンルイ</t>
    </rPh>
    <rPh sb="67" eb="68">
      <t>オモテ</t>
    </rPh>
    <rPh sb="70" eb="72">
      <t>カクニン</t>
    </rPh>
    <phoneticPr fontId="2"/>
  </si>
  <si>
    <r>
      <rPr>
        <sz val="1"/>
        <color indexed="8"/>
        <rFont val="ＭＳ Ｐゴシック"/>
        <family val="3"/>
        <charset val="128"/>
      </rPr>
      <t xml:space="preserve"> </t>
    </r>
    <r>
      <rPr>
        <sz val="11"/>
        <color indexed="8"/>
        <rFont val="ＭＳ Ｐゴシック"/>
        <family val="3"/>
        <charset val="128"/>
      </rPr>
      <t>申請する区分を</t>
    </r>
    <r>
      <rPr>
        <sz val="11"/>
        <color indexed="10"/>
        <rFont val="ＭＳ Ｐゴシック"/>
        <family val="3"/>
        <charset val="128"/>
      </rPr>
      <t>ドロップダウンリストから選択</t>
    </r>
    <r>
      <rPr>
        <sz val="11"/>
        <color indexed="8"/>
        <rFont val="ＭＳ Ｐゴシック"/>
        <family val="3"/>
        <charset val="128"/>
      </rPr>
      <t>してください。</t>
    </r>
    <rPh sb="1" eb="3">
      <t>シンセイ</t>
    </rPh>
    <rPh sb="5" eb="7">
      <t>クブン</t>
    </rPh>
    <rPh sb="20" eb="22">
      <t>センタク</t>
    </rPh>
    <phoneticPr fontId="2"/>
  </si>
  <si>
    <r>
      <t>0</t>
    </r>
    <r>
      <rPr>
        <sz val="11"/>
        <rFont val="ＭＳ Ｐゴシック"/>
        <family val="3"/>
        <charset val="128"/>
      </rPr>
      <t>1</t>
    </r>
    <phoneticPr fontId="2"/>
  </si>
  <si>
    <r>
      <t>9</t>
    </r>
    <r>
      <rPr>
        <sz val="11"/>
        <rFont val="ＭＳ Ｐゴシック"/>
        <family val="3"/>
        <charset val="128"/>
      </rPr>
      <t>9</t>
    </r>
    <phoneticPr fontId="2"/>
  </si>
  <si>
    <r>
      <t>0</t>
    </r>
    <r>
      <rPr>
        <sz val="11"/>
        <rFont val="ＭＳ Ｐゴシック"/>
        <family val="3"/>
        <charset val="128"/>
      </rPr>
      <t>2</t>
    </r>
    <phoneticPr fontId="2"/>
  </si>
  <si>
    <r>
      <t>0</t>
    </r>
    <r>
      <rPr>
        <sz val="11"/>
        <rFont val="ＭＳ Ｐゴシック"/>
        <family val="3"/>
        <charset val="128"/>
      </rPr>
      <t>101</t>
    </r>
    <phoneticPr fontId="2"/>
  </si>
  <si>
    <r>
      <t>小分類名称及び特記事項　</t>
    </r>
    <r>
      <rPr>
        <sz val="10"/>
        <color indexed="10"/>
        <rFont val="ＭＳ Ｐ明朝"/>
        <family val="1"/>
        <charset val="128"/>
      </rPr>
      <t>　</t>
    </r>
    <r>
      <rPr>
        <b/>
        <sz val="10"/>
        <rFont val="ＭＳ Ｐ明朝"/>
        <family val="1"/>
        <charset val="128"/>
      </rPr>
      <t>※小分類の内容の一部のみを取り扱う場合は、特記事項に記載すること。</t>
    </r>
    <r>
      <rPr>
        <sz val="10"/>
        <rFont val="ＭＳ Ｐ明朝"/>
        <family val="1"/>
        <charset val="128"/>
      </rPr>
      <t>　</t>
    </r>
    <rPh sb="0" eb="3">
      <t>ショウブンルイ</t>
    </rPh>
    <rPh sb="3" eb="5">
      <t>メイショウ</t>
    </rPh>
    <rPh sb="5" eb="6">
      <t>オヨ</t>
    </rPh>
    <rPh sb="7" eb="9">
      <t>トッキ</t>
    </rPh>
    <rPh sb="9" eb="11">
      <t>ジコウ</t>
    </rPh>
    <phoneticPr fontId="2"/>
  </si>
  <si>
    <t>上水道管調査</t>
    <phoneticPr fontId="2"/>
  </si>
  <si>
    <t>取扱い可能なメーカー・車種等を特記事項に記載すること</t>
    <phoneticPr fontId="2"/>
  </si>
  <si>
    <t>薬品類</t>
    <rPh sb="0" eb="2">
      <t>ヤクヒン</t>
    </rPh>
    <rPh sb="2" eb="3">
      <t>ルイ</t>
    </rPh>
    <phoneticPr fontId="2"/>
  </si>
  <si>
    <t>03</t>
    <phoneticPr fontId="2"/>
  </si>
  <si>
    <t>0303</t>
    <phoneticPr fontId="2"/>
  </si>
  <si>
    <t>0304</t>
    <phoneticPr fontId="2"/>
  </si>
  <si>
    <t>0305</t>
    <phoneticPr fontId="2"/>
  </si>
  <si>
    <t>0102</t>
    <phoneticPr fontId="2"/>
  </si>
  <si>
    <t>0103</t>
    <phoneticPr fontId="2"/>
  </si>
  <si>
    <t>0104</t>
    <phoneticPr fontId="2"/>
  </si>
  <si>
    <t>010201</t>
    <phoneticPr fontId="2"/>
  </si>
  <si>
    <t>010299</t>
    <phoneticPr fontId="2"/>
  </si>
  <si>
    <t>０１０２０１Ａ</t>
    <phoneticPr fontId="2"/>
  </si>
  <si>
    <t>０１０２０１Ｂ</t>
    <phoneticPr fontId="2"/>
  </si>
  <si>
    <t>０１０２０１Ｚ</t>
    <phoneticPr fontId="2"/>
  </si>
  <si>
    <t>０１０２９９Ｚ</t>
    <phoneticPr fontId="2"/>
  </si>
  <si>
    <t>010301</t>
    <phoneticPr fontId="2"/>
  </si>
  <si>
    <t>010302</t>
    <phoneticPr fontId="2"/>
  </si>
  <si>
    <t>010399</t>
    <phoneticPr fontId="2"/>
  </si>
  <si>
    <t>０１０３０１Ａ</t>
    <phoneticPr fontId="2"/>
  </si>
  <si>
    <t>０１０３０１Ｂ</t>
    <phoneticPr fontId="2"/>
  </si>
  <si>
    <t>０１０３０１Ｃ</t>
    <phoneticPr fontId="2"/>
  </si>
  <si>
    <t>０１０３０１Ｚ</t>
    <phoneticPr fontId="2"/>
  </si>
  <si>
    <t>０１０３０２Ａ</t>
    <phoneticPr fontId="2"/>
  </si>
  <si>
    <t>０１０３０２Ｂ</t>
    <phoneticPr fontId="2"/>
  </si>
  <si>
    <t>０１０３０２Ｃ</t>
    <phoneticPr fontId="2"/>
  </si>
  <si>
    <t>０１０３０２Ｄ</t>
    <phoneticPr fontId="2"/>
  </si>
  <si>
    <t>０１０３９９Ｚ</t>
    <phoneticPr fontId="2"/>
  </si>
  <si>
    <t>０１０４０１</t>
    <phoneticPr fontId="2"/>
  </si>
  <si>
    <t>０１０４０２</t>
    <phoneticPr fontId="2"/>
  </si>
  <si>
    <t>０１０４０３</t>
    <phoneticPr fontId="2"/>
  </si>
  <si>
    <t>010404</t>
    <phoneticPr fontId="2"/>
  </si>
  <si>
    <t>010499</t>
    <phoneticPr fontId="2"/>
  </si>
  <si>
    <t>０１０４０１Ａ</t>
    <phoneticPr fontId="2"/>
  </si>
  <si>
    <t>０１０４０１Ｂ</t>
    <phoneticPr fontId="2"/>
  </si>
  <si>
    <t>０１０４０１Ｃ</t>
    <phoneticPr fontId="2"/>
  </si>
  <si>
    <t>０１０４０１Ｄ</t>
    <phoneticPr fontId="2"/>
  </si>
  <si>
    <t>０１０４０１Ｚ</t>
    <phoneticPr fontId="2"/>
  </si>
  <si>
    <t>０１０４０２Ａ</t>
    <phoneticPr fontId="2"/>
  </si>
  <si>
    <t>０１０４０２Ｂ</t>
    <phoneticPr fontId="2"/>
  </si>
  <si>
    <t>０１０４０２Ｃ</t>
    <phoneticPr fontId="2"/>
  </si>
  <si>
    <t>０１０４０２Ｚ</t>
    <phoneticPr fontId="2"/>
  </si>
  <si>
    <t>０１０４０３Ａ</t>
    <phoneticPr fontId="2"/>
  </si>
  <si>
    <t>０１０４０３Ｂ</t>
    <phoneticPr fontId="2"/>
  </si>
  <si>
    <t>０１０４０３Ｃ</t>
    <phoneticPr fontId="2"/>
  </si>
  <si>
    <t>０１０４０３Ｄ</t>
    <phoneticPr fontId="2"/>
  </si>
  <si>
    <t>０１０４０３Ｅ</t>
    <phoneticPr fontId="2"/>
  </si>
  <si>
    <t>０１０４０３Ｆ</t>
    <phoneticPr fontId="2"/>
  </si>
  <si>
    <t>０１０４０３Ｇ</t>
    <phoneticPr fontId="2"/>
  </si>
  <si>
    <t>０１０４０３Ｚ</t>
    <phoneticPr fontId="2"/>
  </si>
  <si>
    <t>０１０４０４Ａ</t>
    <phoneticPr fontId="2"/>
  </si>
  <si>
    <t>０１０４０４Ｂ</t>
    <phoneticPr fontId="2"/>
  </si>
  <si>
    <t>０１０４０４Ｃ</t>
    <phoneticPr fontId="2"/>
  </si>
  <si>
    <t>０１０４９９Ａ</t>
    <phoneticPr fontId="2"/>
  </si>
  <si>
    <t>０１０４９９Ｂ</t>
    <phoneticPr fontId="2"/>
  </si>
  <si>
    <t>０１０４９９Ｄ</t>
    <phoneticPr fontId="2"/>
  </si>
  <si>
    <t>０１０４９９Ｚ</t>
    <phoneticPr fontId="2"/>
  </si>
  <si>
    <t>０３０２０３</t>
    <phoneticPr fontId="2"/>
  </si>
  <si>
    <t>０３０２０３Ａ</t>
    <phoneticPr fontId="2"/>
  </si>
  <si>
    <t>０３０２０３Ｂ</t>
    <phoneticPr fontId="2"/>
  </si>
  <si>
    <t>０３０２０３Ｃ</t>
    <phoneticPr fontId="2"/>
  </si>
  <si>
    <t>０３０２０３Ｄ</t>
    <phoneticPr fontId="2"/>
  </si>
  <si>
    <t>０３０２０３Ｅ</t>
    <phoneticPr fontId="2"/>
  </si>
  <si>
    <t>０３０２０３Ｆ</t>
    <phoneticPr fontId="2"/>
  </si>
  <si>
    <t>０３０２０３Ｇ</t>
    <phoneticPr fontId="2"/>
  </si>
  <si>
    <t>０３０２０３Ｈ</t>
    <phoneticPr fontId="2"/>
  </si>
  <si>
    <t>０３０２０３Ｚ</t>
    <phoneticPr fontId="2"/>
  </si>
  <si>
    <t>０３０２０４</t>
    <phoneticPr fontId="2"/>
  </si>
  <si>
    <t>０３０２０４Ａ</t>
    <phoneticPr fontId="2"/>
  </si>
  <si>
    <t>０３０２０４Ｂ</t>
    <phoneticPr fontId="2"/>
  </si>
  <si>
    <t>０３０２０４Ｃ</t>
    <phoneticPr fontId="2"/>
  </si>
  <si>
    <t>０３０２０４Ｄ</t>
    <phoneticPr fontId="2"/>
  </si>
  <si>
    <t>０３０２０４Ｅ</t>
    <phoneticPr fontId="2"/>
  </si>
  <si>
    <t>０３０２０４Ｇ</t>
    <phoneticPr fontId="2"/>
  </si>
  <si>
    <t>０３０２０４Ｚ</t>
    <phoneticPr fontId="2"/>
  </si>
  <si>
    <t>０３０３０１</t>
    <phoneticPr fontId="2"/>
  </si>
  <si>
    <t>０３０３０２</t>
    <phoneticPr fontId="2"/>
  </si>
  <si>
    <t>０３０３０１Ａ</t>
    <phoneticPr fontId="2"/>
  </si>
  <si>
    <t>０３０３０１Ｂ</t>
    <phoneticPr fontId="2"/>
  </si>
  <si>
    <t>０３０３０１Ｃ</t>
    <phoneticPr fontId="2"/>
  </si>
  <si>
    <t>０３０３０１Ｚ</t>
    <phoneticPr fontId="2"/>
  </si>
  <si>
    <t>０３０３０２Ａ</t>
    <phoneticPr fontId="2"/>
  </si>
  <si>
    <t>０３０３０２Ｂ</t>
    <phoneticPr fontId="2"/>
  </si>
  <si>
    <t>０３０３０２Ｃ</t>
    <phoneticPr fontId="2"/>
  </si>
  <si>
    <t>０３０３０２Ｄ</t>
    <phoneticPr fontId="2"/>
  </si>
  <si>
    <t>０３０３０２Ｅ</t>
    <phoneticPr fontId="2"/>
  </si>
  <si>
    <t>０３０３０２Ｆ</t>
    <phoneticPr fontId="2"/>
  </si>
  <si>
    <t>０３０３０２Ｇ</t>
    <phoneticPr fontId="2"/>
  </si>
  <si>
    <t>０３０３０２Ｚ</t>
    <phoneticPr fontId="2"/>
  </si>
  <si>
    <t>０３０３０３Ｚ</t>
    <phoneticPr fontId="2"/>
  </si>
  <si>
    <t>０３０５０１</t>
    <phoneticPr fontId="2"/>
  </si>
  <si>
    <t>０３０５０２</t>
    <phoneticPr fontId="2"/>
  </si>
  <si>
    <t>０３０５０１Ａ</t>
    <phoneticPr fontId="2"/>
  </si>
  <si>
    <t>０３０５０１Ｂ</t>
    <phoneticPr fontId="2"/>
  </si>
  <si>
    <t>０３０５０１Ｃ</t>
    <phoneticPr fontId="2"/>
  </si>
  <si>
    <t>０３０５０１Ｄ</t>
    <phoneticPr fontId="2"/>
  </si>
  <si>
    <t>０３０５０１Ｚ</t>
    <phoneticPr fontId="2"/>
  </si>
  <si>
    <t>０３０５０２Ａ</t>
    <phoneticPr fontId="2"/>
  </si>
  <si>
    <t>０３０５０２Ｂ</t>
    <phoneticPr fontId="2"/>
  </si>
  <si>
    <t>０３０５０２Ｚ</t>
    <phoneticPr fontId="2"/>
  </si>
  <si>
    <t>水道メーター</t>
    <rPh sb="0" eb="2">
      <t>スイドウ</t>
    </rPh>
    <phoneticPr fontId="2"/>
  </si>
  <si>
    <t>０１０４０４Ｚ</t>
    <phoneticPr fontId="2"/>
  </si>
  <si>
    <t>複写機、FAX、金庫等</t>
    <phoneticPr fontId="2"/>
  </si>
  <si>
    <t>課税事業者届出書</t>
    <rPh sb="0" eb="2">
      <t>カゼイ</t>
    </rPh>
    <rPh sb="2" eb="5">
      <t>ジギョウシャ</t>
    </rPh>
    <rPh sb="5" eb="8">
      <t>トドケデショ</t>
    </rPh>
    <phoneticPr fontId="36"/>
  </si>
  <si>
    <t>八代生活環境事務組合</t>
    <rPh sb="0" eb="2">
      <t>ヤツシロ</t>
    </rPh>
    <rPh sb="2" eb="4">
      <t>セイカツ</t>
    </rPh>
    <rPh sb="4" eb="6">
      <t>カンキョウ</t>
    </rPh>
    <rPh sb="6" eb="8">
      <t>ジム</t>
    </rPh>
    <rPh sb="8" eb="10">
      <t>クミアイ</t>
    </rPh>
    <phoneticPr fontId="36"/>
  </si>
  <si>
    <t>住　　　所</t>
    <rPh sb="0" eb="1">
      <t>ジュウ</t>
    </rPh>
    <rPh sb="4" eb="5">
      <t>ショ</t>
    </rPh>
    <phoneticPr fontId="36"/>
  </si>
  <si>
    <t>代表者氏名</t>
    <rPh sb="0" eb="3">
      <t>ダイヒョウシャ</t>
    </rPh>
    <rPh sb="3" eb="5">
      <t>シメイ</t>
    </rPh>
    <phoneticPr fontId="36"/>
  </si>
  <si>
    <t>　下記の期間について、消費税及び地方消費税の課税事業者（消費税法第９条第１項本文の規定により消費税及び地方消費税を納める義務が免除される事業者でない）であるので、その旨を届け出ます。</t>
    <rPh sb="1" eb="3">
      <t>カキ</t>
    </rPh>
    <rPh sb="4" eb="6">
      <t>キカン</t>
    </rPh>
    <rPh sb="11" eb="14">
      <t>ショウヒゼイ</t>
    </rPh>
    <rPh sb="14" eb="15">
      <t>オヨ</t>
    </rPh>
    <rPh sb="16" eb="18">
      <t>チホウ</t>
    </rPh>
    <rPh sb="18" eb="21">
      <t>ショウヒゼイ</t>
    </rPh>
    <rPh sb="22" eb="24">
      <t>カゼイ</t>
    </rPh>
    <rPh sb="24" eb="27">
      <t>ジギョウシャ</t>
    </rPh>
    <rPh sb="28" eb="31">
      <t>ショウヒゼイ</t>
    </rPh>
    <rPh sb="31" eb="32">
      <t>ホウ</t>
    </rPh>
    <rPh sb="32" eb="33">
      <t>ダイ</t>
    </rPh>
    <rPh sb="34" eb="35">
      <t>ジョウ</t>
    </rPh>
    <rPh sb="35" eb="36">
      <t>ダイ</t>
    </rPh>
    <rPh sb="37" eb="38">
      <t>コウ</t>
    </rPh>
    <rPh sb="38" eb="40">
      <t>ホンブン</t>
    </rPh>
    <rPh sb="41" eb="43">
      <t>キテイ</t>
    </rPh>
    <rPh sb="46" eb="49">
      <t>ショウヒゼイ</t>
    </rPh>
    <rPh sb="49" eb="50">
      <t>オヨ</t>
    </rPh>
    <rPh sb="51" eb="53">
      <t>チホウ</t>
    </rPh>
    <rPh sb="53" eb="56">
      <t>ショウヒゼイ</t>
    </rPh>
    <rPh sb="57" eb="58">
      <t>オサ</t>
    </rPh>
    <rPh sb="60" eb="62">
      <t>ギム</t>
    </rPh>
    <rPh sb="63" eb="65">
      <t>メンジョ</t>
    </rPh>
    <rPh sb="68" eb="71">
      <t>ジギョウシャ</t>
    </rPh>
    <rPh sb="83" eb="84">
      <t>ムネ</t>
    </rPh>
    <rPh sb="85" eb="86">
      <t>トド</t>
    </rPh>
    <rPh sb="87" eb="88">
      <t>デ</t>
    </rPh>
    <phoneticPr fontId="36"/>
  </si>
  <si>
    <t>記</t>
    <rPh sb="0" eb="1">
      <t>キ</t>
    </rPh>
    <phoneticPr fontId="36"/>
  </si>
  <si>
    <t>課税期間</t>
    <rPh sb="0" eb="2">
      <t>カゼイ</t>
    </rPh>
    <rPh sb="2" eb="4">
      <t>キカン</t>
    </rPh>
    <phoneticPr fontId="36"/>
  </si>
  <si>
    <t>から</t>
    <phoneticPr fontId="36"/>
  </si>
  <si>
    <t>まで</t>
    <phoneticPr fontId="36"/>
  </si>
  <si>
    <t>免税事業者届出書</t>
    <rPh sb="0" eb="2">
      <t>メンゼイ</t>
    </rPh>
    <rPh sb="2" eb="5">
      <t>ジギョウシャ</t>
    </rPh>
    <rPh sb="5" eb="8">
      <t>トドケデショ</t>
    </rPh>
    <phoneticPr fontId="36"/>
  </si>
  <si>
    <t>　下記の期間について、消費税及び地方消費税の免税事業者（消費税法第９条第１項本文の規定により消費税及び地方消費税を納める義務が免除される事業者である）であるので、その旨を届け出ます。</t>
    <rPh sb="1" eb="3">
      <t>カキ</t>
    </rPh>
    <rPh sb="4" eb="6">
      <t>キカン</t>
    </rPh>
    <rPh sb="11" eb="14">
      <t>ショウヒゼイ</t>
    </rPh>
    <rPh sb="14" eb="15">
      <t>オヨ</t>
    </rPh>
    <rPh sb="16" eb="18">
      <t>チホウ</t>
    </rPh>
    <rPh sb="18" eb="21">
      <t>ショウヒゼイ</t>
    </rPh>
    <rPh sb="22" eb="24">
      <t>メンゼイ</t>
    </rPh>
    <rPh sb="24" eb="27">
      <t>ジギョウシャ</t>
    </rPh>
    <rPh sb="28" eb="31">
      <t>ショウヒゼイ</t>
    </rPh>
    <rPh sb="31" eb="32">
      <t>ホウ</t>
    </rPh>
    <rPh sb="32" eb="33">
      <t>ダイ</t>
    </rPh>
    <rPh sb="34" eb="35">
      <t>ジョウ</t>
    </rPh>
    <rPh sb="35" eb="36">
      <t>ダイ</t>
    </rPh>
    <rPh sb="37" eb="38">
      <t>コウ</t>
    </rPh>
    <rPh sb="38" eb="40">
      <t>ホンブン</t>
    </rPh>
    <rPh sb="41" eb="43">
      <t>キテイ</t>
    </rPh>
    <rPh sb="46" eb="49">
      <t>ショウヒゼイ</t>
    </rPh>
    <rPh sb="49" eb="50">
      <t>オヨ</t>
    </rPh>
    <rPh sb="51" eb="53">
      <t>チホウ</t>
    </rPh>
    <rPh sb="53" eb="56">
      <t>ショウヒゼイ</t>
    </rPh>
    <rPh sb="57" eb="58">
      <t>オサ</t>
    </rPh>
    <rPh sb="60" eb="62">
      <t>ギム</t>
    </rPh>
    <rPh sb="63" eb="65">
      <t>メンジョ</t>
    </rPh>
    <rPh sb="68" eb="71">
      <t>ジギョウシャ</t>
    </rPh>
    <rPh sb="83" eb="84">
      <t>ムネ</t>
    </rPh>
    <rPh sb="85" eb="86">
      <t>トド</t>
    </rPh>
    <rPh sb="87" eb="88">
      <t>デ</t>
    </rPh>
    <phoneticPr fontId="36"/>
  </si>
  <si>
    <t>０３０３０３</t>
    <phoneticPr fontId="2"/>
  </si>
  <si>
    <t>リース</t>
    <phoneticPr fontId="2"/>
  </si>
  <si>
    <t>その他役務</t>
    <rPh sb="2" eb="3">
      <t>タ</t>
    </rPh>
    <rPh sb="3" eb="5">
      <t>エキム</t>
    </rPh>
    <phoneticPr fontId="2"/>
  </si>
  <si>
    <t>０４０１</t>
    <phoneticPr fontId="2"/>
  </si>
  <si>
    <t>調　査　・　企　画</t>
    <rPh sb="0" eb="1">
      <t>チョウ</t>
    </rPh>
    <rPh sb="2" eb="3">
      <t>サ</t>
    </rPh>
    <rPh sb="6" eb="7">
      <t>クワダ</t>
    </rPh>
    <rPh sb="8" eb="9">
      <t>ガ</t>
    </rPh>
    <phoneticPr fontId="2"/>
  </si>
  <si>
    <t>010199</t>
    <phoneticPr fontId="2"/>
  </si>
  <si>
    <t>010401</t>
    <phoneticPr fontId="2"/>
  </si>
  <si>
    <t>010402</t>
    <phoneticPr fontId="2"/>
  </si>
  <si>
    <t>010403</t>
    <phoneticPr fontId="2"/>
  </si>
  <si>
    <t>030204</t>
    <phoneticPr fontId="2"/>
  </si>
  <si>
    <t>030301</t>
    <phoneticPr fontId="2"/>
  </si>
  <si>
    <t>030302</t>
    <phoneticPr fontId="2"/>
  </si>
  <si>
    <t>030303</t>
    <phoneticPr fontId="2"/>
  </si>
  <si>
    <t>030402</t>
    <phoneticPr fontId="2"/>
  </si>
  <si>
    <t>０３０４０２</t>
    <phoneticPr fontId="2"/>
  </si>
  <si>
    <t>030501</t>
    <phoneticPr fontId="2"/>
  </si>
  <si>
    <t>030502</t>
    <phoneticPr fontId="2"/>
  </si>
  <si>
    <t>040102</t>
    <phoneticPr fontId="2"/>
  </si>
  <si>
    <t>水道メーター</t>
    <phoneticPr fontId="2"/>
  </si>
  <si>
    <t>０１０１０１Ｄ</t>
    <phoneticPr fontId="2"/>
  </si>
  <si>
    <t>010201A</t>
    <phoneticPr fontId="2"/>
  </si>
  <si>
    <t>010301B</t>
    <phoneticPr fontId="2"/>
  </si>
  <si>
    <t>010201Z</t>
    <phoneticPr fontId="2"/>
  </si>
  <si>
    <t>010201B</t>
    <phoneticPr fontId="2"/>
  </si>
  <si>
    <t>010299Z</t>
    <phoneticPr fontId="2"/>
  </si>
  <si>
    <t>010301A</t>
    <phoneticPr fontId="2"/>
  </si>
  <si>
    <t>010301C</t>
    <phoneticPr fontId="2"/>
  </si>
  <si>
    <t>010301D</t>
    <phoneticPr fontId="2"/>
  </si>
  <si>
    <t>０１０３０１D</t>
    <phoneticPr fontId="2"/>
  </si>
  <si>
    <t>010301Z</t>
    <phoneticPr fontId="2"/>
  </si>
  <si>
    <t>010302A</t>
    <phoneticPr fontId="2"/>
  </si>
  <si>
    <t>010302B</t>
    <phoneticPr fontId="2"/>
  </si>
  <si>
    <t>010302C</t>
    <phoneticPr fontId="2"/>
  </si>
  <si>
    <t>010302Z</t>
    <phoneticPr fontId="2"/>
  </si>
  <si>
    <t>010399Z</t>
    <phoneticPr fontId="2"/>
  </si>
  <si>
    <t>010401A</t>
    <phoneticPr fontId="2"/>
  </si>
  <si>
    <t>010401B</t>
    <phoneticPr fontId="2"/>
  </si>
  <si>
    <t>010401C</t>
    <phoneticPr fontId="2"/>
  </si>
  <si>
    <t>010401D</t>
    <phoneticPr fontId="2"/>
  </si>
  <si>
    <t>010499Z</t>
    <phoneticPr fontId="2"/>
  </si>
  <si>
    <t>010401Z</t>
    <phoneticPr fontId="2"/>
  </si>
  <si>
    <t>010402A</t>
    <phoneticPr fontId="2"/>
  </si>
  <si>
    <t>010402B</t>
    <phoneticPr fontId="2"/>
  </si>
  <si>
    <t>010402C</t>
    <phoneticPr fontId="2"/>
  </si>
  <si>
    <t>010402Z</t>
    <phoneticPr fontId="2"/>
  </si>
  <si>
    <t>010403A</t>
    <phoneticPr fontId="2"/>
  </si>
  <si>
    <t>010403B</t>
    <phoneticPr fontId="2"/>
  </si>
  <si>
    <t>010403C</t>
    <phoneticPr fontId="2"/>
  </si>
  <si>
    <t>010403D</t>
    <phoneticPr fontId="2"/>
  </si>
  <si>
    <t>010403E</t>
    <phoneticPr fontId="2"/>
  </si>
  <si>
    <t>010403F</t>
    <phoneticPr fontId="2"/>
  </si>
  <si>
    <t>010403G</t>
    <phoneticPr fontId="2"/>
  </si>
  <si>
    <t>010403Z</t>
    <phoneticPr fontId="2"/>
  </si>
  <si>
    <t>010404A</t>
    <phoneticPr fontId="2"/>
  </si>
  <si>
    <t>010404B</t>
    <phoneticPr fontId="2"/>
  </si>
  <si>
    <t>010404C</t>
    <phoneticPr fontId="2"/>
  </si>
  <si>
    <t>010404Z</t>
    <phoneticPr fontId="2"/>
  </si>
  <si>
    <t>010499A</t>
    <phoneticPr fontId="2"/>
  </si>
  <si>
    <t>010499B</t>
    <phoneticPr fontId="2"/>
  </si>
  <si>
    <t>010499C</t>
    <phoneticPr fontId="2"/>
  </si>
  <si>
    <t>020101A</t>
    <phoneticPr fontId="2"/>
  </si>
  <si>
    <t>020101B</t>
    <phoneticPr fontId="2"/>
  </si>
  <si>
    <t>030102C</t>
    <phoneticPr fontId="2"/>
  </si>
  <si>
    <t>030203A</t>
    <phoneticPr fontId="2"/>
  </si>
  <si>
    <t>030203B</t>
    <phoneticPr fontId="2"/>
  </si>
  <si>
    <t>030203C</t>
    <phoneticPr fontId="2"/>
  </si>
  <si>
    <t>030203D</t>
    <phoneticPr fontId="2"/>
  </si>
  <si>
    <t>030203E</t>
    <phoneticPr fontId="2"/>
  </si>
  <si>
    <t>030203F</t>
    <phoneticPr fontId="2"/>
  </si>
  <si>
    <t>030203G</t>
    <phoneticPr fontId="2"/>
  </si>
  <si>
    <t>030203H</t>
    <phoneticPr fontId="2"/>
  </si>
  <si>
    <t>030203Z</t>
    <phoneticPr fontId="2"/>
  </si>
  <si>
    <t>030204A</t>
    <phoneticPr fontId="2"/>
  </si>
  <si>
    <t>030204B</t>
    <phoneticPr fontId="2"/>
  </si>
  <si>
    <t>030204C</t>
    <phoneticPr fontId="2"/>
  </si>
  <si>
    <t>030204D</t>
    <phoneticPr fontId="2"/>
  </si>
  <si>
    <t>030204E</t>
    <phoneticPr fontId="2"/>
  </si>
  <si>
    <t>030204F</t>
    <phoneticPr fontId="2"/>
  </si>
  <si>
    <t>030204Z</t>
    <phoneticPr fontId="2"/>
  </si>
  <si>
    <t>030301A</t>
    <phoneticPr fontId="2"/>
  </si>
  <si>
    <t>030301B</t>
    <phoneticPr fontId="2"/>
  </si>
  <si>
    <t>030301C</t>
    <phoneticPr fontId="2"/>
  </si>
  <si>
    <t>030301Z</t>
    <phoneticPr fontId="2"/>
  </si>
  <si>
    <t>030302A</t>
    <phoneticPr fontId="2"/>
  </si>
  <si>
    <t>030302B</t>
    <phoneticPr fontId="2"/>
  </si>
  <si>
    <t>030302C</t>
    <phoneticPr fontId="2"/>
  </si>
  <si>
    <t>030302D</t>
    <phoneticPr fontId="2"/>
  </si>
  <si>
    <t>030302E</t>
    <phoneticPr fontId="2"/>
  </si>
  <si>
    <t>030302F</t>
    <phoneticPr fontId="2"/>
  </si>
  <si>
    <t>030302G</t>
    <phoneticPr fontId="2"/>
  </si>
  <si>
    <t>030302Z</t>
    <phoneticPr fontId="2"/>
  </si>
  <si>
    <t>030303A</t>
    <phoneticPr fontId="2"/>
  </si>
  <si>
    <t>030303B</t>
    <phoneticPr fontId="2"/>
  </si>
  <si>
    <t>030303Z</t>
    <phoneticPr fontId="2"/>
  </si>
  <si>
    <t>０３０３０３A</t>
    <phoneticPr fontId="2"/>
  </si>
  <si>
    <t>０３０３０３B</t>
    <phoneticPr fontId="2"/>
  </si>
  <si>
    <t>０３０４０２Ａ</t>
    <phoneticPr fontId="2"/>
  </si>
  <si>
    <t>０３０４０２Ｂ</t>
    <phoneticPr fontId="2"/>
  </si>
  <si>
    <t>０３０４０２Ｚ</t>
    <phoneticPr fontId="2"/>
  </si>
  <si>
    <t>030501A</t>
    <phoneticPr fontId="2"/>
  </si>
  <si>
    <t>030501B</t>
    <phoneticPr fontId="2"/>
  </si>
  <si>
    <t>030501C</t>
    <phoneticPr fontId="2"/>
  </si>
  <si>
    <t>030501D</t>
    <phoneticPr fontId="2"/>
  </si>
  <si>
    <t>030501Z</t>
    <phoneticPr fontId="2"/>
  </si>
  <si>
    <t>030502A</t>
    <phoneticPr fontId="2"/>
  </si>
  <si>
    <t>030502B</t>
    <phoneticPr fontId="2"/>
  </si>
  <si>
    <t>030502D</t>
    <phoneticPr fontId="2"/>
  </si>
  <si>
    <t>０３０５０２C</t>
    <phoneticPr fontId="2"/>
  </si>
  <si>
    <t>０３０５０２D</t>
    <phoneticPr fontId="2"/>
  </si>
  <si>
    <t>030502C</t>
    <phoneticPr fontId="2"/>
  </si>
  <si>
    <t>030502Z</t>
    <phoneticPr fontId="2"/>
  </si>
  <si>
    <t>040101A</t>
    <phoneticPr fontId="2"/>
  </si>
  <si>
    <t>040101B</t>
    <phoneticPr fontId="2"/>
  </si>
  <si>
    <t>040101C</t>
    <phoneticPr fontId="2"/>
  </si>
  <si>
    <t>040101D</t>
    <phoneticPr fontId="2"/>
  </si>
  <si>
    <t>040101E</t>
    <phoneticPr fontId="2"/>
  </si>
  <si>
    <t>040101Z</t>
    <phoneticPr fontId="2"/>
  </si>
  <si>
    <t>040102A</t>
    <phoneticPr fontId="2"/>
  </si>
  <si>
    <t>040102E</t>
    <phoneticPr fontId="2"/>
  </si>
  <si>
    <t>040102Z</t>
    <phoneticPr fontId="2"/>
  </si>
  <si>
    <t>０４０１０１Ａ</t>
    <phoneticPr fontId="2"/>
  </si>
  <si>
    <t>０４０１０１Ｂ</t>
    <phoneticPr fontId="2"/>
  </si>
  <si>
    <t>０４０１０１Ｃ</t>
    <phoneticPr fontId="2"/>
  </si>
  <si>
    <t>０４０１０１Ｄ</t>
    <phoneticPr fontId="2"/>
  </si>
  <si>
    <t>０４０１０１Ｅ</t>
    <phoneticPr fontId="2"/>
  </si>
  <si>
    <t>０４０１０１Ｚ</t>
    <phoneticPr fontId="2"/>
  </si>
  <si>
    <t>０４０１０２Ａ</t>
    <phoneticPr fontId="2"/>
  </si>
  <si>
    <t>０４０１０２Ｚ</t>
    <phoneticPr fontId="2"/>
  </si>
  <si>
    <t>０４０１０２B</t>
    <phoneticPr fontId="2"/>
  </si>
  <si>
    <r>
      <rPr>
        <b/>
        <sz val="11"/>
        <color indexed="8"/>
        <rFont val="ＭＳ Ｐゴシック"/>
        <family val="3"/>
        <charset val="128"/>
      </rPr>
      <t>（例）</t>
    </r>
    <r>
      <rPr>
        <sz val="11"/>
        <color indexed="8"/>
        <rFont val="ＭＳ Ｐゴシック"/>
        <family val="3"/>
        <charset val="128"/>
      </rPr>
      <t>　区分：01物品-大分類：03車両類-中分類：01一般車両-小分類：C軽自動車を希望するが、貨物車のみを販売する場合　⇒　「貨物のみ」と入力</t>
    </r>
    <rPh sb="22" eb="25">
      <t>チュウブンルイ</t>
    </rPh>
    <rPh sb="28" eb="30">
      <t>イッパン</t>
    </rPh>
    <rPh sb="30" eb="32">
      <t>シャリョウ</t>
    </rPh>
    <phoneticPr fontId="2"/>
  </si>
  <si>
    <t>八代郡氷川町宮原679番地4</t>
    <rPh sb="0" eb="3">
      <t>ヤツシログン</t>
    </rPh>
    <rPh sb="3" eb="5">
      <t>ヒカワ</t>
    </rPh>
    <rPh sb="5" eb="6">
      <t>マチ</t>
    </rPh>
    <rPh sb="6" eb="8">
      <t>ミヤハラ</t>
    </rPh>
    <rPh sb="11" eb="13">
      <t>バンチ</t>
    </rPh>
    <phoneticPr fontId="2"/>
  </si>
  <si>
    <t>0965-62-2049</t>
    <phoneticPr fontId="2"/>
  </si>
  <si>
    <t>○ このシートに必要事項を入力すると、「①印刷用シート」に反映されます。</t>
    <rPh sb="8" eb="10">
      <t>ヒツヨウ</t>
    </rPh>
    <rPh sb="10" eb="12">
      <t>ジコウ</t>
    </rPh>
    <rPh sb="13" eb="15">
      <t>ニュウリョク</t>
    </rPh>
    <rPh sb="21" eb="23">
      <t>インサツ</t>
    </rPh>
    <rPh sb="23" eb="24">
      <t>ヨウ</t>
    </rPh>
    <rPh sb="29" eb="31">
      <t>ハンエイ</t>
    </rPh>
    <phoneticPr fontId="2"/>
  </si>
  <si>
    <r>
      <t>○支店等情報</t>
    </r>
    <r>
      <rPr>
        <u/>
        <sz val="11"/>
        <color indexed="8"/>
        <rFont val="ＭＳ Ｐゴシック"/>
        <family val="3"/>
        <charset val="128"/>
      </rPr>
      <t>（</t>
    </r>
    <r>
      <rPr>
        <u/>
        <sz val="11"/>
        <rFont val="ＭＳ Ｐゴシック"/>
        <family val="3"/>
        <charset val="128"/>
      </rPr>
      <t>入札・契約の権限を</t>
    </r>
    <r>
      <rPr>
        <b/>
        <u/>
        <sz val="11"/>
        <color indexed="10"/>
        <rFont val="ＭＳ Ｐゴシック"/>
        <family val="3"/>
        <charset val="128"/>
      </rPr>
      <t>支店等に委任する場合のみ</t>
    </r>
    <r>
      <rPr>
        <u/>
        <sz val="11"/>
        <rFont val="ＭＳ Ｐゴシック"/>
        <family val="3"/>
        <charset val="128"/>
      </rPr>
      <t>入力してください。</t>
    </r>
    <r>
      <rPr>
        <u/>
        <sz val="11"/>
        <color indexed="8"/>
        <rFont val="ＭＳ Ｐゴシック"/>
        <family val="3"/>
        <charset val="128"/>
      </rPr>
      <t>）</t>
    </r>
    <rPh sb="1" eb="3">
      <t>シテン</t>
    </rPh>
    <rPh sb="3" eb="4">
      <t>トウ</t>
    </rPh>
    <rPh sb="4" eb="6">
      <t>ジョウホウ</t>
    </rPh>
    <rPh sb="7" eb="9">
      <t>ニュウサツ</t>
    </rPh>
    <rPh sb="10" eb="12">
      <t>ケイヤク</t>
    </rPh>
    <rPh sb="13" eb="15">
      <t>ケンゲン</t>
    </rPh>
    <rPh sb="16" eb="18">
      <t>シテン</t>
    </rPh>
    <rPh sb="18" eb="19">
      <t>トウ</t>
    </rPh>
    <rPh sb="20" eb="22">
      <t>イニン</t>
    </rPh>
    <rPh sb="24" eb="26">
      <t>バアイ</t>
    </rPh>
    <rPh sb="28" eb="30">
      <t>ニュウリョク</t>
    </rPh>
    <phoneticPr fontId="2"/>
  </si>
  <si>
    <t>芝刈り機等</t>
    <phoneticPr fontId="2"/>
  </si>
  <si>
    <t>ブルドーザー等</t>
    <phoneticPr fontId="2"/>
  </si>
  <si>
    <t>局番と局番の間に”-”（ハイフン）を入力しださい。
本社・本店等で申請される場合、指名通知書はこちらに記載のFAX番号に送信します。</t>
    <rPh sb="0" eb="2">
      <t>キョクバン</t>
    </rPh>
    <rPh sb="3" eb="5">
      <t>キョクバン</t>
    </rPh>
    <rPh sb="6" eb="7">
      <t>アイダ</t>
    </rPh>
    <rPh sb="18" eb="20">
      <t>ニュウリョク</t>
    </rPh>
    <rPh sb="26" eb="28">
      <t>ホンシャ</t>
    </rPh>
    <rPh sb="29" eb="31">
      <t>ホンテン</t>
    </rPh>
    <rPh sb="31" eb="32">
      <t>トウ</t>
    </rPh>
    <rPh sb="33" eb="35">
      <t>シンセイ</t>
    </rPh>
    <rPh sb="38" eb="40">
      <t>バアイ</t>
    </rPh>
    <rPh sb="41" eb="43">
      <t>シメイ</t>
    </rPh>
    <rPh sb="43" eb="45">
      <t>ツウチ</t>
    </rPh>
    <rPh sb="45" eb="46">
      <t>ショ</t>
    </rPh>
    <rPh sb="51" eb="53">
      <t>キサイ</t>
    </rPh>
    <rPh sb="57" eb="59">
      <t>バンゴウ</t>
    </rPh>
    <rPh sb="60" eb="62">
      <t>ソウシン</t>
    </rPh>
    <phoneticPr fontId="2"/>
  </si>
  <si>
    <r>
      <rPr>
        <sz val="1"/>
        <color indexed="10"/>
        <rFont val="ＭＳ Ｐゴシック"/>
        <family val="3"/>
        <charset val="128"/>
      </rPr>
      <t xml:space="preserve"> </t>
    </r>
    <r>
      <rPr>
        <sz val="11"/>
        <color indexed="10"/>
        <rFont val="ＭＳ Ｐゴシック"/>
        <family val="3"/>
        <charset val="128"/>
      </rPr>
      <t>全て全角で入力</t>
    </r>
    <r>
      <rPr>
        <sz val="11"/>
        <color indexed="8"/>
        <rFont val="ＭＳ Ｐゴシック"/>
        <family val="3"/>
        <charset val="128"/>
      </rPr>
      <t>してください。
会社組織の種別に環境依存文字（㈱、㈲等）は使用せず、（株）、（有）等としてください。
会社組織の種別と名称の間にスペースは入力不要です。
名称と支店名の間に１文字スペースを入力してください。</t>
    </r>
    <rPh sb="16" eb="18">
      <t>カイシャ</t>
    </rPh>
    <rPh sb="18" eb="20">
      <t>ソシキ</t>
    </rPh>
    <rPh sb="21" eb="23">
      <t>シュベツ</t>
    </rPh>
    <rPh sb="24" eb="26">
      <t>カンキョウ</t>
    </rPh>
    <rPh sb="26" eb="28">
      <t>イゾン</t>
    </rPh>
    <rPh sb="28" eb="30">
      <t>モジ</t>
    </rPh>
    <rPh sb="34" eb="35">
      <t>トウ</t>
    </rPh>
    <rPh sb="37" eb="39">
      <t>シヨウ</t>
    </rPh>
    <rPh sb="43" eb="44">
      <t>カブ</t>
    </rPh>
    <rPh sb="47" eb="48">
      <t>ユウ</t>
    </rPh>
    <rPh sb="49" eb="50">
      <t>トウ</t>
    </rPh>
    <rPh sb="59" eb="61">
      <t>カイシャ</t>
    </rPh>
    <rPh sb="61" eb="63">
      <t>ソシキ</t>
    </rPh>
    <rPh sb="64" eb="66">
      <t>シュベツ</t>
    </rPh>
    <rPh sb="67" eb="69">
      <t>メイショウ</t>
    </rPh>
    <rPh sb="70" eb="71">
      <t>アイダ</t>
    </rPh>
    <rPh sb="77" eb="79">
      <t>ニュウリョク</t>
    </rPh>
    <rPh sb="79" eb="81">
      <t>フヨウ</t>
    </rPh>
    <rPh sb="85" eb="87">
      <t>メイショウ</t>
    </rPh>
    <rPh sb="88" eb="91">
      <t>シテンメイ</t>
    </rPh>
    <rPh sb="92" eb="93">
      <t>アイダ</t>
    </rPh>
    <rPh sb="95" eb="97">
      <t>モジ</t>
    </rPh>
    <rPh sb="102" eb="104">
      <t>ニュウリョク</t>
    </rPh>
    <phoneticPr fontId="2"/>
  </si>
  <si>
    <r>
      <rPr>
        <sz val="1"/>
        <color indexed="8"/>
        <rFont val="ＭＳ Ｐゴシック"/>
        <family val="3"/>
        <charset val="128"/>
      </rPr>
      <t xml:space="preserve"> </t>
    </r>
    <r>
      <rPr>
        <sz val="11"/>
        <color indexed="10"/>
        <rFont val="ＭＳ Ｐゴシック"/>
        <family val="3"/>
        <charset val="128"/>
      </rPr>
      <t>代表者の役職名</t>
    </r>
    <r>
      <rPr>
        <sz val="11"/>
        <color indexed="8"/>
        <rFont val="ＭＳ Ｐゴシック"/>
        <family val="3"/>
        <charset val="128"/>
      </rPr>
      <t>を入力してください。</t>
    </r>
    <rPh sb="1" eb="4">
      <t>ダイヒョウシャ</t>
    </rPh>
    <rPh sb="5" eb="7">
      <t>ヤクショク</t>
    </rPh>
    <rPh sb="7" eb="8">
      <t>メイ</t>
    </rPh>
    <rPh sb="9" eb="11">
      <t>ニュウリョク</t>
    </rPh>
    <phoneticPr fontId="2"/>
  </si>
  <si>
    <r>
      <rPr>
        <sz val="1"/>
        <color indexed="8"/>
        <rFont val="ＭＳ Ｐゴシック"/>
        <family val="3"/>
        <charset val="128"/>
      </rPr>
      <t xml:space="preserve"> </t>
    </r>
    <r>
      <rPr>
        <sz val="11"/>
        <color indexed="10"/>
        <rFont val="ＭＳ Ｐゴシック"/>
        <family val="3"/>
        <charset val="128"/>
      </rPr>
      <t>市町村以下の住所</t>
    </r>
    <r>
      <rPr>
        <sz val="11"/>
        <color indexed="8"/>
        <rFont val="ＭＳ Ｐゴシック"/>
        <family val="3"/>
        <charset val="128"/>
      </rPr>
      <t>を入力してください。
アルファベット、算用数字は半角で入力してください。
ビル名等がある場合は、１文字全角スペースを空けて入力してください。</t>
    </r>
    <rPh sb="1" eb="4">
      <t>シチョウソン</t>
    </rPh>
    <rPh sb="4" eb="6">
      <t>イカ</t>
    </rPh>
    <rPh sb="7" eb="9">
      <t>ジュウショ</t>
    </rPh>
    <rPh sb="10" eb="12">
      <t>ニュウリョク</t>
    </rPh>
    <rPh sb="28" eb="30">
      <t>サンヨウ</t>
    </rPh>
    <rPh sb="30" eb="32">
      <t>スウジ</t>
    </rPh>
    <rPh sb="33" eb="35">
      <t>ハンカク</t>
    </rPh>
    <rPh sb="36" eb="38">
      <t>ニュウリョク</t>
    </rPh>
    <rPh sb="48" eb="49">
      <t>メイ</t>
    </rPh>
    <rPh sb="49" eb="50">
      <t>トウ</t>
    </rPh>
    <rPh sb="53" eb="55">
      <t>バアイ</t>
    </rPh>
    <rPh sb="58" eb="60">
      <t>モジ</t>
    </rPh>
    <rPh sb="60" eb="62">
      <t>ゼンカク</t>
    </rPh>
    <rPh sb="67" eb="68">
      <t>ア</t>
    </rPh>
    <rPh sb="70" eb="72">
      <t>ニュウリョク</t>
    </rPh>
    <phoneticPr fontId="2"/>
  </si>
  <si>
    <t>０４０１０１</t>
    <phoneticPr fontId="2"/>
  </si>
  <si>
    <t>０４０１０２</t>
    <phoneticPr fontId="2"/>
  </si>
  <si>
    <t>040101</t>
    <phoneticPr fontId="2"/>
  </si>
  <si>
    <t>　管理者　藤　本　一　臣　様</t>
    <rPh sb="1" eb="4">
      <t>カンリシャ</t>
    </rPh>
    <rPh sb="5" eb="6">
      <t>フジ</t>
    </rPh>
    <rPh sb="7" eb="8">
      <t>ホン</t>
    </rPh>
    <rPh sb="9" eb="10">
      <t>イッ</t>
    </rPh>
    <rPh sb="11" eb="12">
      <t>シン</t>
    </rPh>
    <rPh sb="13" eb="14">
      <t>サマ</t>
    </rPh>
    <phoneticPr fontId="36"/>
  </si>
  <si>
    <t>令和</t>
    <rPh sb="0" eb="2">
      <t>レイワ</t>
    </rPh>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</si>
  <si>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</si>
  <si>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　八代生活環境事務組合　管理者　藤　本　一　臣　様</t>
    <rPh sb="1" eb="3">
      <t>ヤツシロ</t>
    </rPh>
    <rPh sb="3" eb="5">
      <t>セイカツ</t>
    </rPh>
    <rPh sb="5" eb="7">
      <t>カンキョウ</t>
    </rPh>
    <rPh sb="7" eb="9">
      <t>ジム</t>
    </rPh>
    <rPh sb="9" eb="11">
      <t>クミアイ</t>
    </rPh>
    <rPh sb="12" eb="15">
      <t>カンリシャ</t>
    </rPh>
    <rPh sb="16" eb="17">
      <t>フジ</t>
    </rPh>
    <rPh sb="18" eb="19">
      <t>ホン</t>
    </rPh>
    <rPh sb="20" eb="21">
      <t>イッ</t>
    </rPh>
    <rPh sb="22" eb="23">
      <t>シン</t>
    </rPh>
    <rPh sb="24" eb="25">
      <t>サマ</t>
    </rPh>
    <phoneticPr fontId="2"/>
  </si>
  <si>
    <t>　令和　　年　　月　　日</t>
    <rPh sb="1" eb="3">
      <t>レイワ</t>
    </rPh>
    <rPh sb="5" eb="6">
      <t>ネン</t>
    </rPh>
    <rPh sb="8" eb="9">
      <t>ツキ</t>
    </rPh>
    <rPh sb="11" eb="12">
      <t>ヒ</t>
    </rPh>
    <phoneticPr fontId="36"/>
  </si>
  <si>
    <t>令和　　年　　月　　日</t>
    <rPh sb="0" eb="2">
      <t>レイワ</t>
    </rPh>
    <rPh sb="4" eb="5">
      <t>ネン</t>
    </rPh>
    <rPh sb="7" eb="8">
      <t>ツキ</t>
    </rPh>
    <rPh sb="10" eb="11">
      <t>ヒ</t>
    </rPh>
    <phoneticPr fontId="36"/>
  </si>
  <si>
    <t>令和　　　年　　　月　　　日</t>
    <rPh sb="0" eb="2">
      <t>レイワ</t>
    </rPh>
    <rPh sb="5" eb="6">
      <t>ネン</t>
    </rPh>
    <rPh sb="9" eb="10">
      <t>ツキ</t>
    </rPh>
    <rPh sb="13" eb="14">
      <t>ヒ</t>
    </rPh>
    <phoneticPr fontId="36"/>
  </si>
  <si>
    <t>令和　　年　　月　　日</t>
    <rPh sb="0" eb="2">
      <t>レイワ</t>
    </rPh>
    <phoneticPr fontId="2"/>
  </si>
  <si>
    <t>令和　　年　　月　　日から令和　　年　　月　　日まで</t>
    <rPh sb="0" eb="2">
      <t>レイワ</t>
    </rPh>
    <rPh sb="13" eb="15">
      <t>レイワ</t>
    </rPh>
    <phoneticPr fontId="2"/>
  </si>
  <si>
    <t>　令和５・６年度　八代生活環境事務組合競争入札参加資格審査申請書（物品・役務）</t>
    <rPh sb="1" eb="3">
      <t>レイワ</t>
    </rPh>
    <rPh sb="6" eb="8">
      <t>ネンド</t>
    </rPh>
    <rPh sb="9" eb="11">
      <t>ヤツシロ</t>
    </rPh>
    <rPh sb="11" eb="13">
      <t>セイカツ</t>
    </rPh>
    <rPh sb="13" eb="15">
      <t>カンキョウ</t>
    </rPh>
    <rPh sb="15" eb="17">
      <t>ジム</t>
    </rPh>
    <rPh sb="17" eb="19">
      <t>クミアイ</t>
    </rPh>
    <rPh sb="19" eb="21">
      <t>キョウソウ</t>
    </rPh>
    <rPh sb="21" eb="23">
      <t>ニュウサツ</t>
    </rPh>
    <rPh sb="23" eb="25">
      <t>サンカ</t>
    </rPh>
    <rPh sb="25" eb="27">
      <t>シカク</t>
    </rPh>
    <rPh sb="27" eb="29">
      <t>シンサ</t>
    </rPh>
    <rPh sb="29" eb="32">
      <t>シンセイショ</t>
    </rPh>
    <rPh sb="33" eb="35">
      <t>ブッピン</t>
    </rPh>
    <rPh sb="36" eb="38">
      <t>エキム</t>
    </rPh>
    <phoneticPr fontId="2"/>
  </si>
  <si>
    <t>　令和５・６年度において、八代生活環境事務組合で行われる物品、製造の請負、役務の提供、賃貸、買受等に係る競争入札に参加する資格の審査を申請します。</t>
    <rPh sb="1" eb="3">
      <t>レイワ</t>
    </rPh>
    <rPh sb="6" eb="8">
      <t>ネンド</t>
    </rPh>
    <rPh sb="13" eb="15">
      <t>ヤツシロ</t>
    </rPh>
    <rPh sb="15" eb="17">
      <t>セイカツ</t>
    </rPh>
    <rPh sb="17" eb="19">
      <t>カンキョウ</t>
    </rPh>
    <rPh sb="19" eb="21">
      <t>ジム</t>
    </rPh>
    <rPh sb="21" eb="23">
      <t>クミアイ</t>
    </rPh>
    <rPh sb="24" eb="25">
      <t>オコナ</t>
    </rPh>
    <rPh sb="28" eb="30">
      <t>ブッピン</t>
    </rPh>
    <rPh sb="31" eb="33">
      <t>セイゾウ</t>
    </rPh>
    <rPh sb="34" eb="36">
      <t>ウケオイ</t>
    </rPh>
    <rPh sb="37" eb="39">
      <t>エキム</t>
    </rPh>
    <rPh sb="40" eb="42">
      <t>テイキョウ</t>
    </rPh>
    <rPh sb="43" eb="45">
      <t>チンタイ</t>
    </rPh>
    <rPh sb="46" eb="48">
      <t>カイウケ</t>
    </rPh>
    <rPh sb="48" eb="49">
      <t>ナド</t>
    </rPh>
    <rPh sb="50" eb="51">
      <t>カカワ</t>
    </rPh>
    <rPh sb="52" eb="54">
      <t>キョウソウ</t>
    </rPh>
    <rPh sb="54" eb="56">
      <t>ニュウサツ</t>
    </rPh>
    <rPh sb="57" eb="59">
      <t>サンカ</t>
    </rPh>
    <rPh sb="61" eb="63">
      <t>シカク</t>
    </rPh>
    <rPh sb="64" eb="66">
      <t>シンサ</t>
    </rPh>
    <rPh sb="67" eb="69">
      <t>シンセイ</t>
    </rPh>
    <phoneticPr fontId="2"/>
  </si>
  <si>
    <t>0105</t>
    <phoneticPr fontId="2"/>
  </si>
  <si>
    <t>燃料類</t>
    <rPh sb="0" eb="3">
      <t>ネンリョウルイ</t>
    </rPh>
    <phoneticPr fontId="2"/>
  </si>
  <si>
    <t>010501</t>
    <phoneticPr fontId="2"/>
  </si>
  <si>
    <t>電力類</t>
    <rPh sb="0" eb="3">
      <t>デンリョクルイ</t>
    </rPh>
    <phoneticPr fontId="2"/>
  </si>
  <si>
    <t>０１０５０１Ａ</t>
    <phoneticPr fontId="2"/>
  </si>
  <si>
    <t>電力</t>
    <rPh sb="0" eb="2">
      <t>デンリョク</t>
    </rPh>
    <phoneticPr fontId="2"/>
  </si>
  <si>
    <t>0105</t>
  </si>
  <si>
    <t>010501A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</si>
</sst>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
    <numFmt numFmtId="178" formatCode="000"/>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明朝"/>
      <family val="1"/>
      <charset val="128"/>
    </font>
    <font>
      <sz val="10"/>
      <name val="ＭＳ Ｐ明朝"/>
      <family val="1"/>
      <charset val="128"/>
    </font>
    <font>
      <i/>
      <sz val="9"/>
      <name val="ＭＳ Ｐ明朝"/>
      <family val="1"/>
      <charset val="128"/>
    </font>
    <font>
      <i/>
      <sz val="10"/>
      <name val="ＭＳ Ｐ明朝"/>
      <family val="1"/>
      <charset val="128"/>
    </font>
    <font>
      <b/>
      <u/>
      <sz val="11"/>
      <name val="ＭＳ Ｐ明朝"/>
      <family val="1"/>
      <charset val="128"/>
    </font>
    <font>
      <sz val="10"/>
      <name val="ＭＳ Ｐゴシック"/>
      <family val="3"/>
      <charset val="128"/>
    </font>
    <font>
      <u/>
      <sz val="10"/>
      <name val="ＭＳ Ｐ明朝"/>
      <family val="1"/>
      <charset val="128"/>
    </font>
    <font>
      <sz val="9"/>
      <name val="ＭＳ Ｐゴシック"/>
      <family val="3"/>
      <charset val="128"/>
    </font>
    <font>
      <sz val="8"/>
      <name val="ＭＳ Ｐゴシック"/>
      <family val="3"/>
      <charset val="128"/>
    </font>
    <font>
      <sz val="11"/>
      <name val="ＭＳ Ｐゴシック"/>
      <family val="3"/>
      <charset val="128"/>
    </font>
    <font>
      <sz val="14"/>
      <name val="ＭＳ Ｐ明朝"/>
      <family val="1"/>
      <charset val="128"/>
    </font>
    <font>
      <b/>
      <u/>
      <sz val="8"/>
      <name val="ＭＳ Ｐ明朝"/>
      <family val="1"/>
      <charset val="128"/>
    </font>
    <font>
      <sz val="11"/>
      <name val="ＭＳ ゴシック"/>
      <family val="3"/>
      <charset val="128"/>
    </font>
    <font>
      <sz val="12"/>
      <name val="ＭＳ ゴシック"/>
      <family val="3"/>
      <charset val="128"/>
    </font>
    <font>
      <sz val="20"/>
      <name val="ＭＳ ゴシック"/>
      <family val="3"/>
      <charset val="128"/>
    </font>
    <font>
      <b/>
      <sz val="14"/>
      <name val="ＭＳ ゴシック"/>
      <family val="3"/>
      <charset val="128"/>
    </font>
    <font>
      <b/>
      <sz val="10"/>
      <name val="ＭＳ Ｐゴシック"/>
      <family val="3"/>
      <charset val="128"/>
    </font>
    <font>
      <sz val="8"/>
      <name val="ＭＳ Ｐ明朝"/>
      <family val="1"/>
      <charset val="128"/>
    </font>
    <font>
      <sz val="10"/>
      <color indexed="10"/>
      <name val="ＭＳ Ｐ明朝"/>
      <family val="1"/>
      <charset val="128"/>
    </font>
    <font>
      <sz val="10"/>
      <color indexed="10"/>
      <name val="HGｺﾞｼｯｸE"/>
      <family val="3"/>
      <charset val="128"/>
    </font>
    <font>
      <sz val="8"/>
      <name val="ＭＳ ゴシック"/>
      <family val="3"/>
      <charset val="128"/>
    </font>
    <font>
      <b/>
      <sz val="18"/>
      <color indexed="56"/>
      <name val="ＭＳ Ｐゴシック"/>
      <family val="3"/>
      <charset val="128"/>
    </font>
    <font>
      <sz val="10"/>
      <color indexed="10"/>
      <name val="ＭＳ Ｐゴシック"/>
      <family val="3"/>
      <charset val="128"/>
    </font>
    <font>
      <b/>
      <sz val="16"/>
      <name val="HGPｺﾞｼｯｸM"/>
      <family val="3"/>
      <charset val="128"/>
    </font>
    <font>
      <sz val="7"/>
      <color indexed="10"/>
      <name val="ＭＳ Ｐゴシック"/>
      <family val="3"/>
      <charset val="128"/>
    </font>
    <font>
      <sz val="11"/>
      <color indexed="8"/>
      <name val="ＭＳ Ｐゴシック"/>
      <family val="3"/>
      <charset val="128"/>
    </font>
    <font>
      <sz val="6"/>
      <color indexed="8"/>
      <name val="ＭＳ Ｐゴシック"/>
      <family val="3"/>
      <charset val="128"/>
    </font>
    <font>
      <sz val="1"/>
      <color indexed="8"/>
      <name val="ＭＳ Ｐゴシック"/>
      <family val="3"/>
      <charset val="128"/>
    </font>
    <font>
      <b/>
      <sz val="11"/>
      <color indexed="10"/>
      <name val="ＭＳ Ｐゴシック"/>
      <family val="3"/>
      <charset val="128"/>
    </font>
    <font>
      <b/>
      <u/>
      <sz val="12"/>
      <color indexed="10"/>
      <name val="ＭＳ Ｐゴシック"/>
      <family val="3"/>
      <charset val="128"/>
    </font>
    <font>
      <sz val="11"/>
      <color indexed="10"/>
      <name val="ＭＳ Ｐゴシック"/>
      <family val="3"/>
      <charset val="128"/>
    </font>
    <font>
      <sz val="7.5"/>
      <name val="ＭＳ Ｐゴシック"/>
      <family val="3"/>
      <charset val="128"/>
    </font>
    <font>
      <sz val="6"/>
      <name val="ＭＳ 明朝"/>
      <family val="1"/>
      <charset val="128"/>
    </font>
    <font>
      <sz val="10"/>
      <color indexed="59"/>
      <name val="ＭＳ Ｐ明朝"/>
      <family val="1"/>
      <charset val="128"/>
    </font>
    <font>
      <b/>
      <sz val="10"/>
      <name val="ＭＳ Ｐ明朝"/>
      <family val="1"/>
      <charset val="128"/>
    </font>
    <font>
      <b/>
      <sz val="11"/>
      <name val="ＭＳ Ｐゴシック"/>
      <family val="3"/>
      <charset val="128"/>
    </font>
    <font>
      <b/>
      <sz val="11"/>
      <color indexed="8"/>
      <name val="ＭＳ Ｐゴシック"/>
      <family val="3"/>
      <charset val="128"/>
    </font>
    <font>
      <u/>
      <sz val="11"/>
      <color indexed="8"/>
      <name val="ＭＳ Ｐゴシック"/>
      <family val="3"/>
      <charset val="128"/>
    </font>
    <font>
      <u/>
      <sz val="11"/>
      <name val="ＭＳ Ｐゴシック"/>
      <family val="3"/>
      <charset val="128"/>
    </font>
    <font>
      <b/>
      <u/>
      <sz val="11"/>
      <color indexed="10"/>
      <name val="ＭＳ Ｐゴシック"/>
      <family val="3"/>
      <charset val="128"/>
    </font>
    <font>
      <sz val="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FF0000"/>
      <name val="ＭＳ Ｐ明朝"/>
      <family val="1"/>
      <charset val="128"/>
    </font>
    <font>
      <sz val="12"/>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font>
    <font>
      <b/>
      <sz val="20"/>
      <color theme="1"/>
      <name val="ＭＳ 明朝"/>
      <family val="1"/>
      <charset val="128"/>
    </font>
    <font>
      <sz val="9"/>
      <color rgb="FFFF0000"/>
      <name val="ＭＳ Ｐ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sz val="22"/>
      <color theme="0"/>
      <name val="HG丸ｺﾞｼｯｸM-PRO"/>
      <family val="3"/>
      <charset val="128"/>
    </font>
    <font>
      <b/>
      <u/>
      <sz val="12"/>
      <color rgb="FFFF0000"/>
      <name val="ＭＳ Ｐゴシック"/>
      <family val="3"/>
      <charset val="128"/>
      <scheme val="minor"/>
    </font>
  </fonts>
  <fills count="11">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4"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top/>
      <bottom style="hair">
        <color indexed="64"/>
      </bottom>
      <diagonal/>
    </border>
    <border>
      <left style="dotted">
        <color indexed="64"/>
      </left>
      <right/>
      <top/>
      <bottom/>
      <diagonal/>
    </border>
    <border>
      <left/>
      <right/>
      <top/>
      <bottom style="double">
        <color indexed="64"/>
      </bottom>
      <diagonal/>
    </border>
    <border>
      <left/>
      <right/>
      <top style="double">
        <color indexed="64"/>
      </top>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style="thin">
        <color indexed="64"/>
      </right>
      <top style="thin">
        <color indexed="64"/>
      </top>
      <bottom/>
      <diagonal/>
    </border>
    <border>
      <left style="hair">
        <color indexed="64"/>
      </left>
      <right style="thin">
        <color indexed="64"/>
      </right>
      <top/>
      <bottom style="hair">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top style="dashDot">
        <color indexed="22"/>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38" fontId="45" fillId="0" borderId="0" applyFont="0" applyFill="0" applyBorder="0" applyAlignment="0" applyProtection="0">
      <alignment vertical="center"/>
    </xf>
    <xf numFmtId="0" fontId="45" fillId="0" borderId="0">
      <alignment vertical="center"/>
    </xf>
    <xf numFmtId="0" fontId="1" fillId="0" borderId="0">
      <alignment vertical="center"/>
    </xf>
  </cellStyleXfs>
  <cellXfs count="510">
    <xf numFmtId="0" fontId="0" fillId="0" borderId="0" xfId="0">
      <alignment vertical="center"/>
    </xf>
    <xf numFmtId="0" fontId="7" fillId="0" borderId="0" xfId="0" applyFont="1" applyAlignment="1">
      <alignment horizontal="distributed" vertical="center" shrinkToFit="1"/>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indent="1"/>
    </xf>
    <xf numFmtId="49" fontId="5" fillId="0" borderId="0" xfId="0" applyNumberFormat="1" applyFont="1" applyAlignment="1">
      <alignment horizontal="left" vertical="center"/>
    </xf>
    <xf numFmtId="49" fontId="7" fillId="0" borderId="0" xfId="0" applyNumberFormat="1" applyFont="1" applyAlignment="1">
      <alignment horizontal="left" vertical="center"/>
    </xf>
    <xf numFmtId="0" fontId="7" fillId="0" borderId="0" xfId="0" applyFont="1" applyAlignment="1">
      <alignment horizontal="distributed" vertical="center"/>
    </xf>
    <xf numFmtId="0" fontId="9" fillId="0" borderId="0" xfId="0" applyFont="1" applyAlignment="1">
      <alignment horizontal="left" vertical="center" indent="1"/>
    </xf>
    <xf numFmtId="0" fontId="5" fillId="0" borderId="0" xfId="0" applyFont="1" applyAlignment="1">
      <alignment horizontal="distributed" vertical="center" shrinkToFit="1"/>
    </xf>
    <xf numFmtId="0" fontId="9" fillId="0" borderId="0" xfId="0" applyFont="1">
      <alignment vertical="center"/>
    </xf>
    <xf numFmtId="0" fontId="9" fillId="0" borderId="0" xfId="0" applyFont="1" applyAlignment="1">
      <alignment vertical="center" shrinkToFit="1"/>
    </xf>
    <xf numFmtId="0" fontId="9" fillId="0" borderId="0" xfId="0" applyFont="1" applyAlignment="1">
      <alignment horizontal="center" vertical="center" wrapText="1"/>
    </xf>
    <xf numFmtId="0" fontId="9" fillId="0" borderId="0" xfId="0" quotePrefix="1"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left" vertical="center" wrapText="1"/>
    </xf>
    <xf numFmtId="49" fontId="5" fillId="0" borderId="0" xfId="0" applyNumberFormat="1" applyFont="1">
      <alignment vertical="center"/>
    </xf>
    <xf numFmtId="0" fontId="7" fillId="0" borderId="0" xfId="0" applyFont="1" applyAlignment="1">
      <alignment horizontal="left" vertical="center"/>
    </xf>
    <xf numFmtId="49" fontId="9" fillId="0" borderId="0" xfId="0" applyNumberFormat="1" applyFont="1">
      <alignment vertical="center"/>
    </xf>
    <xf numFmtId="49" fontId="9" fillId="0" borderId="0" xfId="0" applyNumberFormat="1" applyFont="1" applyAlignment="1">
      <alignment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8" fillId="0" borderId="0" xfId="0" applyFont="1" applyAlignment="1">
      <alignment horizontal="left" vertical="center"/>
    </xf>
    <xf numFmtId="49" fontId="3" fillId="0" borderId="0" xfId="0" applyNumberFormat="1" applyFont="1" applyAlignment="1">
      <alignment horizontal="distributed" vertical="center" justifyLastLine="1" shrinkToFit="1"/>
    </xf>
    <xf numFmtId="49" fontId="3" fillId="0" borderId="0" xfId="0" applyNumberFormat="1" applyFont="1" applyAlignment="1">
      <alignment horizontal="distributed" vertical="center" justifyLastLine="1"/>
    </xf>
    <xf numFmtId="49" fontId="1" fillId="0" borderId="3" xfId="0" applyNumberFormat="1" applyFont="1" applyBorder="1" applyAlignment="1">
      <alignment horizontal="center" vertical="center" shrinkToFit="1"/>
    </xf>
    <xf numFmtId="49" fontId="1" fillId="0" borderId="0" xfId="0" applyNumberFormat="1" applyFont="1" applyAlignment="1">
      <alignment vertical="center" shrinkToFit="1"/>
    </xf>
    <xf numFmtId="49" fontId="5" fillId="0" borderId="0" xfId="0" applyNumberFormat="1" applyFont="1" applyAlignment="1">
      <alignment horizontal="center" vertical="center" shrinkToFit="1"/>
    </xf>
    <xf numFmtId="49" fontId="1" fillId="0" borderId="4" xfId="0" applyNumberFormat="1" applyFont="1" applyBorder="1" applyAlignment="1">
      <alignment horizontal="center" vertical="center" shrinkToFit="1"/>
    </xf>
    <xf numFmtId="49" fontId="1" fillId="0" borderId="0" xfId="0" applyNumberFormat="1" applyFont="1" applyAlignment="1">
      <alignment horizontal="center" vertical="center" shrinkToFit="1"/>
    </xf>
    <xf numFmtId="49" fontId="5" fillId="0" borderId="0" xfId="0" applyNumberFormat="1" applyFont="1" applyAlignment="1">
      <alignment vertical="center" shrinkToFit="1"/>
    </xf>
    <xf numFmtId="0" fontId="15" fillId="0" borderId="0" xfId="0" applyFont="1" applyAlignment="1">
      <alignment horizontal="left" vertical="center"/>
    </xf>
    <xf numFmtId="0" fontId="17" fillId="0" borderId="0" xfId="4" applyFont="1" applyAlignment="1">
      <alignment horizontal="left"/>
    </xf>
    <xf numFmtId="0" fontId="17" fillId="0" borderId="0" xfId="4" applyFont="1" applyAlignment="1"/>
    <xf numFmtId="0" fontId="17" fillId="0" borderId="0" xfId="4" applyFont="1" applyAlignment="1">
      <alignment horizontal="distributed"/>
    </xf>
    <xf numFmtId="0" fontId="17" fillId="0" borderId="0" xfId="4" applyFont="1" applyAlignment="1">
      <alignment horizontal="distributed" wrapText="1"/>
    </xf>
    <xf numFmtId="0" fontId="17" fillId="0" borderId="0" xfId="4" applyFont="1" applyAlignment="1">
      <alignment horizontal="left" wrapText="1"/>
    </xf>
    <xf numFmtId="176" fontId="19" fillId="0" borderId="5" xfId="4" applyNumberFormat="1" applyFont="1" applyBorder="1" applyAlignment="1">
      <alignment horizontal="left" indent="1" shrinkToFit="1"/>
    </xf>
    <xf numFmtId="176" fontId="19" fillId="0" borderId="5" xfId="4" applyNumberFormat="1" applyFont="1" applyBorder="1" applyAlignment="1">
      <alignment horizontal="left" shrinkToFit="1"/>
    </xf>
    <xf numFmtId="0" fontId="7" fillId="0" borderId="0" xfId="0" applyFont="1" applyAlignment="1">
      <alignment horizontal="center" vertical="center" shrinkToFit="1"/>
    </xf>
    <xf numFmtId="0" fontId="5" fillId="0" borderId="0" xfId="0" applyFont="1" applyAlignment="1">
      <alignment horizontal="center" vertical="center" shrinkToFit="1"/>
    </xf>
    <xf numFmtId="0" fontId="5" fillId="0" borderId="0" xfId="0" quotePrefix="1" applyFont="1" applyAlignment="1">
      <alignment horizontal="center" vertical="center" shrinkToFit="1"/>
    </xf>
    <xf numFmtId="49" fontId="5" fillId="0" borderId="6" xfId="0" applyNumberFormat="1" applyFont="1" applyBorder="1" applyAlignment="1">
      <alignment horizontal="left" vertical="center"/>
    </xf>
    <xf numFmtId="0" fontId="9" fillId="0" borderId="0" xfId="0" applyFont="1" applyAlignment="1">
      <alignment horizontal="left" vertical="center" indent="1" shrinkToFit="1"/>
    </xf>
    <xf numFmtId="0" fontId="6" fillId="0" borderId="0" xfId="0" applyFont="1" applyAlignment="1">
      <alignment horizontal="center" vertical="center" shrinkToFit="1"/>
    </xf>
    <xf numFmtId="0" fontId="5" fillId="0" borderId="0" xfId="0" applyFont="1" applyAlignment="1">
      <alignment horizontal="center"/>
    </xf>
    <xf numFmtId="0" fontId="5" fillId="0" borderId="0" xfId="0" applyFont="1" applyAlignment="1"/>
    <xf numFmtId="0" fontId="7" fillId="0" borderId="0" xfId="0" applyFont="1" applyAlignment="1">
      <alignment horizontal="center"/>
    </xf>
    <xf numFmtId="49" fontId="7" fillId="0" borderId="0" xfId="0" applyNumberFormat="1" applyFont="1" applyAlignment="1">
      <alignment horizontal="left"/>
    </xf>
    <xf numFmtId="0" fontId="9" fillId="0" borderId="0" xfId="0" applyFont="1" applyAlignment="1">
      <alignment horizontal="center"/>
    </xf>
    <xf numFmtId="0" fontId="9" fillId="0" borderId="0" xfId="0" applyFont="1" applyAlignment="1">
      <alignment horizontal="left"/>
    </xf>
    <xf numFmtId="0" fontId="13" fillId="0" borderId="0" xfId="0" applyFont="1" applyAlignment="1">
      <alignment horizontal="center"/>
    </xf>
    <xf numFmtId="0" fontId="9" fillId="0" borderId="7" xfId="0" applyFont="1" applyBorder="1" applyAlignment="1">
      <alignment horizontal="left"/>
    </xf>
    <xf numFmtId="0" fontId="5" fillId="0" borderId="8" xfId="0" applyFont="1" applyBorder="1" applyAlignment="1">
      <alignment horizontal="right"/>
    </xf>
    <xf numFmtId="0" fontId="5" fillId="0" borderId="0" xfId="0" quotePrefix="1" applyFont="1" applyAlignment="1">
      <alignment horizontal="distributed" vertical="center" shrinkToFit="1"/>
    </xf>
    <xf numFmtId="49" fontId="5" fillId="0" borderId="9" xfId="0" applyNumberFormat="1" applyFont="1" applyBorder="1" applyAlignment="1">
      <alignment horizontal="left" vertical="center"/>
    </xf>
    <xf numFmtId="49" fontId="5" fillId="0" borderId="6" xfId="0" quotePrefix="1"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0" xfId="0" quotePrefix="1" applyNumberFormat="1" applyFont="1" applyAlignment="1">
      <alignment horizontal="left" vertical="center"/>
    </xf>
    <xf numFmtId="0" fontId="5" fillId="0" borderId="0" xfId="0" applyFont="1" applyAlignment="1">
      <alignment horizontal="distributed" vertical="center"/>
    </xf>
    <xf numFmtId="0" fontId="12" fillId="0" borderId="11" xfId="0" applyFont="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top"/>
    </xf>
    <xf numFmtId="0" fontId="20" fillId="0" borderId="0" xfId="0" applyFont="1" applyAlignment="1">
      <alignment horizontal="left" indent="1"/>
    </xf>
    <xf numFmtId="0" fontId="20" fillId="0" borderId="7" xfId="0" applyFont="1" applyBorder="1" applyAlignment="1">
      <alignment horizontal="left" indent="2"/>
    </xf>
    <xf numFmtId="0" fontId="14" fillId="0" borderId="0" xfId="0" applyFont="1">
      <alignment vertical="center"/>
    </xf>
    <xf numFmtId="49" fontId="5" fillId="0" borderId="5"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13" xfId="0" applyNumberFormat="1" applyFont="1" applyBorder="1" applyAlignment="1">
      <alignment vertical="center" shrinkToFit="1"/>
    </xf>
    <xf numFmtId="49" fontId="5" fillId="0" borderId="14" xfId="0" applyNumberFormat="1" applyFont="1" applyBorder="1" applyAlignment="1">
      <alignment vertical="center" shrinkToFit="1"/>
    </xf>
    <xf numFmtId="49" fontId="5" fillId="0" borderId="15" xfId="0" applyNumberFormat="1" applyFont="1" applyBorder="1" applyAlignment="1">
      <alignment horizontal="center" vertical="center" shrinkToFit="1"/>
    </xf>
    <xf numFmtId="49" fontId="5" fillId="0" borderId="16" xfId="0" applyNumberFormat="1" applyFont="1" applyBorder="1" applyAlignment="1">
      <alignment horizontal="center" vertical="center" shrinkToFit="1"/>
    </xf>
    <xf numFmtId="49" fontId="5" fillId="0" borderId="17" xfId="0" applyNumberFormat="1" applyFont="1" applyBorder="1" applyAlignment="1">
      <alignment vertical="center" shrinkToFit="1"/>
    </xf>
    <xf numFmtId="49" fontId="5" fillId="0" borderId="18" xfId="0" applyNumberFormat="1" applyFont="1" applyBorder="1" applyAlignment="1">
      <alignment vertical="center" shrinkToFit="1"/>
    </xf>
    <xf numFmtId="49" fontId="5" fillId="0" borderId="19" xfId="0" applyNumberFormat="1" applyFont="1" applyBorder="1" applyAlignment="1">
      <alignment horizontal="center" vertical="center" shrinkToFit="1"/>
    </xf>
    <xf numFmtId="49" fontId="5" fillId="0" borderId="19" xfId="0" applyNumberFormat="1" applyFont="1" applyBorder="1" applyAlignment="1">
      <alignment vertical="center" shrinkToFit="1"/>
    </xf>
    <xf numFmtId="49" fontId="5" fillId="0" borderId="20" xfId="0" applyNumberFormat="1" applyFont="1" applyBorder="1" applyAlignment="1">
      <alignment vertical="center" shrinkToFit="1"/>
    </xf>
    <xf numFmtId="49" fontId="3" fillId="2" borderId="19" xfId="0" applyNumberFormat="1" applyFont="1" applyFill="1" applyBorder="1" applyAlignment="1">
      <alignment horizontal="centerContinuous" vertical="center"/>
    </xf>
    <xf numFmtId="49" fontId="3" fillId="2" borderId="21" xfId="0" applyNumberFormat="1" applyFont="1" applyFill="1" applyBorder="1" applyAlignment="1">
      <alignment horizontal="centerContinuous" vertical="center"/>
    </xf>
    <xf numFmtId="49" fontId="1" fillId="0" borderId="0" xfId="0" applyNumberFormat="1" applyFont="1" applyAlignment="1">
      <alignment horizontal="centerContinuous" vertical="center"/>
    </xf>
    <xf numFmtId="49" fontId="9" fillId="0" borderId="0" xfId="0" applyNumberFormat="1" applyFont="1" applyAlignment="1">
      <alignment horizontal="centerContinuous" vertical="center"/>
    </xf>
    <xf numFmtId="49" fontId="3" fillId="2" borderId="22" xfId="0" applyNumberFormat="1" applyFont="1" applyFill="1" applyBorder="1" applyAlignment="1">
      <alignment horizontal="centerContinuous" vertical="center"/>
    </xf>
    <xf numFmtId="49" fontId="3" fillId="2" borderId="4" xfId="0" applyNumberFormat="1" applyFont="1" applyFill="1" applyBorder="1" applyAlignment="1">
      <alignment horizontal="centerContinuous" vertical="center"/>
    </xf>
    <xf numFmtId="49" fontId="3" fillId="2" borderId="20" xfId="0" applyNumberFormat="1" applyFont="1" applyFill="1" applyBorder="1" applyAlignment="1">
      <alignment horizontal="centerContinuous" vertical="center"/>
    </xf>
    <xf numFmtId="0" fontId="12" fillId="0" borderId="4" xfId="0" applyFont="1" applyBorder="1" applyAlignment="1">
      <alignment vertical="center" wrapText="1"/>
    </xf>
    <xf numFmtId="0" fontId="12" fillId="0" borderId="20" xfId="0" applyFont="1" applyBorder="1" applyAlignment="1">
      <alignment vertical="center" wrapText="1"/>
    </xf>
    <xf numFmtId="176" fontId="19" fillId="0" borderId="23" xfId="4" applyNumberFormat="1" applyFont="1" applyBorder="1" applyAlignment="1">
      <alignment shrinkToFit="1"/>
    </xf>
    <xf numFmtId="0" fontId="0" fillId="0" borderId="0" xfId="0" applyAlignment="1">
      <alignment horizontal="center" vertical="center"/>
    </xf>
    <xf numFmtId="0" fontId="9" fillId="0" borderId="0" xfId="0" applyFont="1" applyAlignment="1" applyProtection="1">
      <alignment horizontal="center"/>
      <protection locked="0"/>
    </xf>
    <xf numFmtId="49" fontId="5" fillId="0" borderId="24" xfId="0" applyNumberFormat="1" applyFont="1" applyBorder="1" applyAlignment="1">
      <alignment vertical="center" shrinkToFit="1"/>
    </xf>
    <xf numFmtId="49" fontId="5" fillId="0" borderId="25" xfId="0" applyNumberFormat="1" applyFont="1" applyBorder="1" applyAlignment="1">
      <alignment vertical="center" shrinkToFit="1"/>
    </xf>
    <xf numFmtId="49" fontId="49" fillId="0" borderId="12" xfId="0" applyNumberFormat="1" applyFont="1" applyBorder="1" applyAlignment="1">
      <alignment vertical="center" shrinkToFit="1"/>
    </xf>
    <xf numFmtId="49" fontId="9" fillId="0" borderId="26" xfId="0" applyNumberFormat="1" applyFont="1" applyBorder="1" applyAlignment="1">
      <alignment vertical="center" shrinkToFit="1"/>
    </xf>
    <xf numFmtId="49" fontId="1" fillId="0" borderId="16" xfId="0" applyNumberFormat="1" applyFont="1" applyBorder="1" applyAlignment="1">
      <alignment horizontal="center" vertical="center" shrinkToFit="1"/>
    </xf>
    <xf numFmtId="49" fontId="5" fillId="3" borderId="17" xfId="0" applyNumberFormat="1" applyFont="1" applyFill="1" applyBorder="1" applyAlignment="1">
      <alignment horizontal="center" vertical="center" shrinkToFit="1"/>
    </xf>
    <xf numFmtId="49" fontId="5" fillId="3" borderId="25" xfId="0" applyNumberFormat="1" applyFont="1" applyFill="1" applyBorder="1" applyAlignment="1">
      <alignment horizontal="center" vertical="center" shrinkToFit="1"/>
    </xf>
    <xf numFmtId="49" fontId="0" fillId="0" borderId="3" xfId="0" applyNumberFormat="1" applyBorder="1" applyAlignment="1">
      <alignment horizontal="center" vertical="center" shrinkToFit="1"/>
    </xf>
    <xf numFmtId="49" fontId="0" fillId="0" borderId="27" xfId="0" applyNumberFormat="1" applyBorder="1" applyAlignment="1">
      <alignment horizontal="center" vertical="center" shrinkToFit="1"/>
    </xf>
    <xf numFmtId="0" fontId="5" fillId="0" borderId="0" xfId="0" applyFont="1" applyAlignment="1">
      <alignment horizontal="left" vertical="center"/>
    </xf>
    <xf numFmtId="0" fontId="1" fillId="0" borderId="0" xfId="4">
      <alignment vertical="center"/>
    </xf>
    <xf numFmtId="0" fontId="0" fillId="0" borderId="22" xfId="0" applyBorder="1">
      <alignment vertical="center"/>
    </xf>
    <xf numFmtId="0" fontId="45" fillId="0" borderId="0" xfId="3">
      <alignment vertical="center"/>
    </xf>
    <xf numFmtId="0" fontId="0" fillId="0" borderId="1" xfId="0" applyBorder="1">
      <alignment vertical="center"/>
    </xf>
    <xf numFmtId="49" fontId="1" fillId="0" borderId="0" xfId="0" applyNumberFormat="1" applyFont="1" applyAlignment="1">
      <alignment horizontal="center" vertical="center"/>
    </xf>
    <xf numFmtId="49" fontId="9" fillId="0" borderId="0" xfId="0" applyNumberFormat="1" applyFont="1" applyAlignment="1">
      <alignment horizontal="center" vertical="center"/>
    </xf>
    <xf numFmtId="49" fontId="5" fillId="0" borderId="28" xfId="0" applyNumberFormat="1" applyFont="1" applyBorder="1" applyAlignment="1">
      <alignment horizontal="center" vertical="center" shrinkToFit="1"/>
    </xf>
    <xf numFmtId="49" fontId="5" fillId="0" borderId="29" xfId="0" applyNumberFormat="1" applyFont="1" applyBorder="1" applyAlignment="1">
      <alignment vertical="center" shrinkToFit="1"/>
    </xf>
    <xf numFmtId="49" fontId="5" fillId="0" borderId="30" xfId="0" applyNumberFormat="1" applyFont="1" applyBorder="1" applyAlignment="1">
      <alignment vertical="center" shrinkToFit="1"/>
    </xf>
    <xf numFmtId="49" fontId="0" fillId="0" borderId="3" xfId="0" applyNumberFormat="1" applyBorder="1" applyAlignment="1">
      <alignment vertical="top" textRotation="255"/>
    </xf>
    <xf numFmtId="0" fontId="0" fillId="0" borderId="3" xfId="0" applyBorder="1" applyAlignment="1">
      <alignment vertical="top" textRotation="255"/>
    </xf>
    <xf numFmtId="49" fontId="5" fillId="0" borderId="31" xfId="0" applyNumberFormat="1" applyFont="1" applyBorder="1" applyAlignment="1">
      <alignment horizontal="center" vertical="center" shrinkToFit="1"/>
    </xf>
    <xf numFmtId="49" fontId="5" fillId="0" borderId="23" xfId="0" applyNumberFormat="1" applyFont="1" applyBorder="1" applyAlignment="1">
      <alignment vertical="center" shrinkToFit="1"/>
    </xf>
    <xf numFmtId="49" fontId="5" fillId="0" borderId="32" xfId="0" applyNumberFormat="1" applyFont="1" applyBorder="1" applyAlignment="1">
      <alignment vertical="center" shrinkToFit="1"/>
    </xf>
    <xf numFmtId="49" fontId="5" fillId="0" borderId="33" xfId="0" applyNumberFormat="1" applyFont="1" applyBorder="1" applyAlignment="1">
      <alignment horizontal="center" vertical="center" shrinkToFit="1"/>
    </xf>
    <xf numFmtId="49" fontId="22" fillId="0" borderId="32" xfId="0" applyNumberFormat="1" applyFont="1" applyBorder="1" applyAlignment="1">
      <alignment vertical="center" shrinkToFit="1"/>
    </xf>
    <xf numFmtId="49" fontId="0" fillId="0" borderId="34" xfId="0" applyNumberFormat="1" applyBorder="1" applyAlignment="1">
      <alignment horizontal="center" vertical="center" shrinkToFit="1"/>
    </xf>
    <xf numFmtId="49" fontId="5" fillId="0" borderId="12" xfId="0" applyNumberFormat="1" applyFont="1" applyBorder="1" applyAlignment="1">
      <alignment vertical="top" wrapText="1" shrinkToFit="1"/>
    </xf>
    <xf numFmtId="49" fontId="49" fillId="0" borderId="32" xfId="0" applyNumberFormat="1" applyFont="1" applyBorder="1" applyAlignment="1">
      <alignment vertical="center" shrinkToFit="1"/>
    </xf>
    <xf numFmtId="49" fontId="49" fillId="0" borderId="30" xfId="0" applyNumberFormat="1" applyFont="1" applyBorder="1" applyAlignment="1">
      <alignment vertical="center" shrinkToFit="1"/>
    </xf>
    <xf numFmtId="49" fontId="23" fillId="0" borderId="32" xfId="0" applyNumberFormat="1" applyFont="1" applyBorder="1" applyAlignment="1">
      <alignment vertical="center" shrinkToFit="1"/>
    </xf>
    <xf numFmtId="49" fontId="0" fillId="0" borderId="3" xfId="0" applyNumberFormat="1" applyBorder="1" applyAlignment="1">
      <alignment horizontal="center" vertical="center"/>
    </xf>
    <xf numFmtId="49" fontId="26" fillId="0" borderId="12" xfId="0" applyNumberFormat="1" applyFont="1" applyBorder="1" applyAlignment="1">
      <alignment vertical="center" shrinkToFit="1"/>
    </xf>
    <xf numFmtId="49" fontId="26" fillId="0" borderId="32" xfId="0" applyNumberFormat="1" applyFont="1" applyBorder="1" applyAlignment="1">
      <alignment vertical="center" shrinkToFit="1"/>
    </xf>
    <xf numFmtId="49" fontId="28" fillId="0" borderId="32" xfId="0" applyNumberFormat="1" applyFont="1" applyBorder="1">
      <alignment vertical="center"/>
    </xf>
    <xf numFmtId="49" fontId="0" fillId="0" borderId="22" xfId="0" applyNumberFormat="1" applyBorder="1" applyAlignment="1">
      <alignment horizontal="center" vertical="center" shrinkToFit="1"/>
    </xf>
    <xf numFmtId="49" fontId="1" fillId="3" borderId="19" xfId="0" applyNumberFormat="1" applyFont="1" applyFill="1" applyBorder="1" applyAlignment="1">
      <alignment horizontal="center" vertical="center" shrinkToFit="1"/>
    </xf>
    <xf numFmtId="49" fontId="5" fillId="3" borderId="29" xfId="0" applyNumberFormat="1" applyFont="1" applyFill="1" applyBorder="1" applyAlignment="1">
      <alignment horizontal="center" vertical="center" shrinkToFit="1"/>
    </xf>
    <xf numFmtId="49" fontId="5" fillId="3" borderId="5" xfId="0" applyNumberFormat="1" applyFont="1" applyFill="1" applyBorder="1" applyAlignment="1">
      <alignment horizontal="center" vertical="center" shrinkToFit="1"/>
    </xf>
    <xf numFmtId="49" fontId="5" fillId="3" borderId="23" xfId="0" applyNumberFormat="1" applyFont="1" applyFill="1" applyBorder="1" applyAlignment="1">
      <alignment horizontal="center" vertical="center" shrinkToFit="1"/>
    </xf>
    <xf numFmtId="49" fontId="5" fillId="3" borderId="19" xfId="0" applyNumberFormat="1" applyFont="1" applyFill="1" applyBorder="1" applyAlignment="1">
      <alignment horizontal="center" vertical="center" shrinkToFit="1"/>
    </xf>
    <xf numFmtId="49" fontId="5" fillId="3" borderId="13" xfId="0" applyNumberFormat="1" applyFont="1" applyFill="1" applyBorder="1" applyAlignment="1">
      <alignment horizontal="center" vertical="center" shrinkToFit="1"/>
    </xf>
    <xf numFmtId="49" fontId="1" fillId="3" borderId="17" xfId="0" applyNumberFormat="1" applyFont="1" applyFill="1" applyBorder="1" applyAlignment="1">
      <alignment horizontal="center" vertical="center" shrinkToFit="1"/>
    </xf>
    <xf numFmtId="49" fontId="0" fillId="0" borderId="1" xfId="0" applyNumberFormat="1" applyBorder="1">
      <alignment vertical="center"/>
    </xf>
    <xf numFmtId="0" fontId="0" fillId="0" borderId="35" xfId="0" applyBorder="1">
      <alignment vertical="center"/>
    </xf>
    <xf numFmtId="38" fontId="1" fillId="0" borderId="0" xfId="1">
      <alignment vertical="center"/>
    </xf>
    <xf numFmtId="0" fontId="35" fillId="0" borderId="1" xfId="0" applyFont="1" applyBorder="1" applyAlignment="1">
      <alignment horizontal="center" vertical="center" wrapText="1" shrinkToFit="1"/>
    </xf>
    <xf numFmtId="0" fontId="9" fillId="0" borderId="1" xfId="0" applyFont="1" applyBorder="1" applyAlignment="1">
      <alignment horizontal="center" vertical="center" wrapText="1"/>
    </xf>
    <xf numFmtId="0" fontId="0" fillId="0" borderId="0" xfId="4" applyFont="1">
      <alignment vertical="center"/>
    </xf>
    <xf numFmtId="0" fontId="12" fillId="0" borderId="1" xfId="0" applyFont="1" applyBorder="1" applyAlignment="1">
      <alignment horizontal="center" vertical="center" wrapText="1" shrinkToFit="1"/>
    </xf>
    <xf numFmtId="0" fontId="1" fillId="0" borderId="1" xfId="4" applyBorder="1">
      <alignment vertical="center"/>
    </xf>
    <xf numFmtId="0" fontId="0" fillId="0" borderId="1" xfId="4" applyFont="1" applyBorder="1" applyAlignment="1">
      <alignment horizontal="center" vertical="center"/>
    </xf>
    <xf numFmtId="49" fontId="0" fillId="0" borderId="0" xfId="4" applyNumberFormat="1" applyFont="1">
      <alignment vertical="center"/>
    </xf>
    <xf numFmtId="49" fontId="0" fillId="0" borderId="1" xfId="4" applyNumberFormat="1" applyFont="1" applyBorder="1" applyAlignment="1">
      <alignment horizontal="center" vertical="center"/>
    </xf>
    <xf numFmtId="0" fontId="1" fillId="0" borderId="1" xfId="4" applyBorder="1" applyAlignment="1">
      <alignment horizontal="center" vertical="center"/>
    </xf>
    <xf numFmtId="0" fontId="0" fillId="0" borderId="1" xfId="4" applyFont="1" applyBorder="1">
      <alignment vertical="center"/>
    </xf>
    <xf numFmtId="0" fontId="45" fillId="0" borderId="0" xfId="3" applyProtection="1">
      <alignment vertical="center"/>
      <protection hidden="1"/>
    </xf>
    <xf numFmtId="0" fontId="27" fillId="0" borderId="0" xfId="3" applyFont="1" applyProtection="1">
      <alignment vertical="center"/>
      <protection hidden="1"/>
    </xf>
    <xf numFmtId="0" fontId="45" fillId="0" borderId="19" xfId="3" applyBorder="1" applyAlignment="1" applyProtection="1">
      <alignment horizontal="center" vertical="center"/>
      <protection hidden="1"/>
    </xf>
    <xf numFmtId="0" fontId="48" fillId="0" borderId="19" xfId="3" applyFont="1" applyBorder="1" applyAlignment="1" applyProtection="1">
      <alignment horizontal="center" vertical="center"/>
      <protection hidden="1"/>
    </xf>
    <xf numFmtId="0" fontId="45" fillId="0" borderId="13" xfId="3" applyBorder="1" applyAlignment="1" applyProtection="1">
      <alignment horizontal="center" vertical="center"/>
      <protection hidden="1"/>
    </xf>
    <xf numFmtId="0" fontId="45" fillId="0" borderId="19" xfId="3" applyBorder="1" applyProtection="1">
      <alignment vertical="center"/>
      <protection hidden="1"/>
    </xf>
    <xf numFmtId="0" fontId="45" fillId="0" borderId="0" xfId="3" applyAlignment="1" applyProtection="1">
      <alignment horizontal="center" vertical="center"/>
      <protection hidden="1"/>
    </xf>
    <xf numFmtId="0" fontId="50" fillId="0" borderId="0" xfId="3" applyFont="1" applyAlignment="1" applyProtection="1">
      <alignment horizontal="left" vertical="center"/>
      <protection hidden="1"/>
    </xf>
    <xf numFmtId="0" fontId="45" fillId="0" borderId="22" xfId="3" applyBorder="1" applyProtection="1">
      <alignment vertical="center"/>
      <protection hidden="1"/>
    </xf>
    <xf numFmtId="0" fontId="45" fillId="0" borderId="22" xfId="3" applyBorder="1" applyAlignment="1" applyProtection="1">
      <alignment horizontal="center" vertical="center"/>
      <protection hidden="1"/>
    </xf>
    <xf numFmtId="38" fontId="45" fillId="0" borderId="13" xfId="2" applyFont="1" applyBorder="1" applyAlignment="1" applyProtection="1">
      <alignment horizontal="center" vertical="center"/>
      <protection hidden="1"/>
    </xf>
    <xf numFmtId="38" fontId="45" fillId="0" borderId="19" xfId="2" applyFont="1" applyBorder="1" applyAlignment="1" applyProtection="1">
      <alignment horizontal="center" vertical="center"/>
      <protection hidden="1"/>
    </xf>
    <xf numFmtId="0" fontId="45" fillId="0" borderId="13" xfId="3" applyBorder="1" applyAlignment="1" applyProtection="1">
      <alignment horizontal="left" vertical="center"/>
      <protection hidden="1"/>
    </xf>
    <xf numFmtId="0" fontId="45" fillId="0" borderId="19" xfId="3" applyBorder="1" applyAlignment="1" applyProtection="1">
      <alignment horizontal="left" vertical="center"/>
      <protection hidden="1"/>
    </xf>
    <xf numFmtId="0" fontId="46" fillId="0" borderId="19" xfId="3" applyFont="1" applyBorder="1" applyAlignment="1" applyProtection="1">
      <alignment horizontal="center" vertical="center" textRotation="255"/>
      <protection hidden="1"/>
    </xf>
    <xf numFmtId="0" fontId="45" fillId="0" borderId="13" xfId="3" applyBorder="1" applyProtection="1">
      <alignment vertical="center"/>
      <protection hidden="1"/>
    </xf>
    <xf numFmtId="0" fontId="45" fillId="0" borderId="0" xfId="3" applyAlignment="1" applyProtection="1">
      <alignment horizontal="center" vertical="center" textRotation="255"/>
      <protection hidden="1"/>
    </xf>
    <xf numFmtId="0" fontId="45" fillId="0" borderId="19" xfId="3" applyBorder="1" applyAlignment="1" applyProtection="1">
      <alignment horizontal="center" vertical="center" wrapText="1"/>
      <protection hidden="1"/>
    </xf>
    <xf numFmtId="0" fontId="45" fillId="0" borderId="0" xfId="3" applyAlignment="1" applyProtection="1">
      <alignment horizontal="left" vertical="center"/>
      <protection hidden="1"/>
    </xf>
    <xf numFmtId="0" fontId="12" fillId="0" borderId="1" xfId="0" applyFont="1" applyBorder="1" applyAlignment="1">
      <alignment horizontal="left" vertical="center" wrapText="1"/>
    </xf>
    <xf numFmtId="0" fontId="45" fillId="4" borderId="22" xfId="3" applyFill="1" applyBorder="1" applyProtection="1">
      <alignment vertical="center"/>
      <protection hidden="1"/>
    </xf>
    <xf numFmtId="0" fontId="45" fillId="4" borderId="19" xfId="3" applyFill="1" applyBorder="1" applyProtection="1">
      <alignment vertical="center"/>
      <protection hidden="1"/>
    </xf>
    <xf numFmtId="0" fontId="45" fillId="4" borderId="36" xfId="3" applyFill="1" applyBorder="1" applyProtection="1">
      <alignment vertical="center"/>
      <protection hidden="1"/>
    </xf>
    <xf numFmtId="0" fontId="45" fillId="4" borderId="35" xfId="3" applyFill="1" applyBorder="1" applyProtection="1">
      <alignment vertical="center"/>
      <protection hidden="1"/>
    </xf>
    <xf numFmtId="0" fontId="29" fillId="4" borderId="34" xfId="3" applyFont="1" applyFill="1" applyBorder="1" applyProtection="1">
      <alignment vertical="center"/>
      <protection hidden="1"/>
    </xf>
    <xf numFmtId="0" fontId="45" fillId="4" borderId="37" xfId="3" applyFill="1" applyBorder="1" applyProtection="1">
      <alignment vertical="center"/>
      <protection hidden="1"/>
    </xf>
    <xf numFmtId="0" fontId="45" fillId="4" borderId="19" xfId="3" applyFill="1" applyBorder="1" applyAlignment="1" applyProtection="1">
      <alignment horizontal="center" vertical="center"/>
      <protection hidden="1"/>
    </xf>
    <xf numFmtId="0" fontId="45" fillId="4" borderId="34" xfId="3" applyFill="1" applyBorder="1" applyProtection="1">
      <alignment vertical="center"/>
      <protection hidden="1"/>
    </xf>
    <xf numFmtId="0" fontId="45" fillId="4" borderId="13" xfId="3" applyFill="1" applyBorder="1" applyProtection="1">
      <alignment vertical="center"/>
      <protection hidden="1"/>
    </xf>
    <xf numFmtId="0" fontId="45" fillId="4" borderId="38" xfId="3" applyFill="1" applyBorder="1" applyProtection="1">
      <alignment vertical="center"/>
      <protection hidden="1"/>
    </xf>
    <xf numFmtId="0" fontId="45" fillId="4" borderId="39" xfId="3" applyFill="1" applyBorder="1" applyProtection="1">
      <alignment vertical="center"/>
      <protection hidden="1"/>
    </xf>
    <xf numFmtId="0" fontId="45" fillId="4" borderId="0" xfId="3" applyFill="1" applyProtection="1">
      <alignment vertical="center"/>
      <protection hidden="1"/>
    </xf>
    <xf numFmtId="0" fontId="45" fillId="4" borderId="40" xfId="3" applyFill="1" applyBorder="1" applyProtection="1">
      <alignment vertical="center"/>
      <protection hidden="1"/>
    </xf>
    <xf numFmtId="0" fontId="29" fillId="4" borderId="22" xfId="3" applyFont="1" applyFill="1" applyBorder="1" applyProtection="1">
      <alignment vertical="center"/>
      <protection hidden="1"/>
    </xf>
    <xf numFmtId="0" fontId="45" fillId="4" borderId="34" xfId="3" applyFill="1" applyBorder="1" applyAlignment="1" applyProtection="1">
      <alignment horizontal="left" vertical="center"/>
      <protection hidden="1"/>
    </xf>
    <xf numFmtId="0" fontId="45" fillId="4" borderId="36" xfId="3" applyFill="1" applyBorder="1" applyAlignment="1" applyProtection="1">
      <alignment horizontal="left" vertical="center"/>
      <protection hidden="1"/>
    </xf>
    <xf numFmtId="0" fontId="45" fillId="4" borderId="37" xfId="3" applyFill="1" applyBorder="1" applyAlignment="1" applyProtection="1">
      <alignment horizontal="left" vertical="center"/>
      <protection hidden="1"/>
    </xf>
    <xf numFmtId="0" fontId="45" fillId="4" borderId="41" xfId="3" applyFill="1" applyBorder="1" applyProtection="1">
      <alignment vertical="center"/>
      <protection hidden="1"/>
    </xf>
    <xf numFmtId="0" fontId="45" fillId="4" borderId="36" xfId="3" applyFill="1" applyBorder="1" applyAlignment="1" applyProtection="1">
      <alignment horizontal="center" vertical="center" shrinkToFit="1"/>
      <protection hidden="1"/>
    </xf>
    <xf numFmtId="0" fontId="45" fillId="4" borderId="37" xfId="3" applyFill="1" applyBorder="1" applyAlignment="1" applyProtection="1">
      <alignment horizontal="center" vertical="center" shrinkToFit="1"/>
      <protection hidden="1"/>
    </xf>
    <xf numFmtId="0" fontId="51" fillId="4" borderId="3" xfId="3" applyFont="1" applyFill="1" applyBorder="1" applyAlignment="1" applyProtection="1">
      <alignment horizontal="right" vertical="center" shrinkToFit="1"/>
      <protection hidden="1"/>
    </xf>
    <xf numFmtId="0" fontId="45" fillId="4" borderId="3" xfId="3" applyFill="1" applyBorder="1" applyAlignment="1" applyProtection="1">
      <alignment horizontal="right" vertical="center" shrinkToFit="1"/>
      <protection hidden="1"/>
    </xf>
    <xf numFmtId="0" fontId="45" fillId="4" borderId="3" xfId="3" applyFill="1" applyBorder="1" applyAlignment="1" applyProtection="1">
      <alignment horizontal="center" vertical="center" shrinkToFit="1"/>
      <protection hidden="1"/>
    </xf>
    <xf numFmtId="0" fontId="45" fillId="4" borderId="27" xfId="3" applyFill="1" applyBorder="1" applyAlignment="1" applyProtection="1">
      <alignment horizontal="right" vertical="center" shrinkToFit="1"/>
      <protection hidden="1"/>
    </xf>
    <xf numFmtId="0" fontId="45" fillId="4" borderId="37" xfId="3" applyFill="1" applyBorder="1" applyAlignment="1" applyProtection="1">
      <alignment horizontal="center" vertical="center"/>
      <protection hidden="1"/>
    </xf>
    <xf numFmtId="0" fontId="45" fillId="4" borderId="42" xfId="3" applyFill="1" applyBorder="1" applyProtection="1">
      <alignment vertical="center"/>
      <protection hidden="1"/>
    </xf>
    <xf numFmtId="0" fontId="4" fillId="0" borderId="11" xfId="0" applyFont="1" applyBorder="1" applyAlignment="1">
      <alignment horizontal="center" vertical="center" wrapText="1"/>
    </xf>
    <xf numFmtId="0" fontId="4" fillId="0" borderId="36" xfId="0" applyFont="1" applyBorder="1" applyAlignment="1">
      <alignment horizontal="center" vertical="center"/>
    </xf>
    <xf numFmtId="0" fontId="4" fillId="0" borderId="43" xfId="0" applyFont="1" applyBorder="1" applyAlignment="1">
      <alignment horizontal="center" vertical="center" shrinkToFit="1"/>
    </xf>
    <xf numFmtId="0" fontId="52" fillId="4" borderId="22" xfId="3" applyFont="1" applyFill="1" applyBorder="1" applyProtection="1">
      <alignment vertical="center"/>
      <protection hidden="1"/>
    </xf>
    <xf numFmtId="0" fontId="53" fillId="0" borderId="0" xfId="0" applyFont="1" applyAlignment="1">
      <alignment horizontal="center" vertical="center"/>
    </xf>
    <xf numFmtId="0" fontId="0" fillId="0" borderId="0" xfId="0" applyAlignment="1">
      <alignment horizontal="right" vertical="center"/>
    </xf>
    <xf numFmtId="0" fontId="0" fillId="0" borderId="34" xfId="0" applyBorder="1" applyAlignment="1">
      <alignment horizontal="right" vertical="center"/>
    </xf>
    <xf numFmtId="0" fontId="0" fillId="0" borderId="37" xfId="0" applyBorder="1">
      <alignment vertical="center"/>
    </xf>
    <xf numFmtId="0" fontId="0" fillId="0" borderId="37" xfId="0" applyBorder="1" applyAlignment="1">
      <alignment horizontal="right" vertical="center"/>
    </xf>
    <xf numFmtId="0" fontId="0" fillId="0" borderId="3" xfId="0" applyBorder="1">
      <alignment vertical="center"/>
    </xf>
    <xf numFmtId="0" fontId="0" fillId="0" borderId="40" xfId="0" applyBorder="1">
      <alignment vertical="center"/>
    </xf>
    <xf numFmtId="0" fontId="0" fillId="0" borderId="27" xfId="0" applyBorder="1">
      <alignment vertical="center"/>
    </xf>
    <xf numFmtId="0" fontId="0" fillId="0" borderId="38" xfId="0" applyBorder="1">
      <alignment vertical="center"/>
    </xf>
    <xf numFmtId="49" fontId="9" fillId="0" borderId="43" xfId="0" applyNumberFormat="1" applyFont="1" applyBorder="1" applyAlignment="1">
      <alignment horizontal="center" vertical="center" shrinkToFit="1"/>
    </xf>
    <xf numFmtId="49" fontId="0" fillId="0" borderId="44" xfId="0" applyNumberFormat="1" applyBorder="1" applyAlignment="1">
      <alignment horizontal="center" vertical="center" shrinkToFit="1"/>
    </xf>
    <xf numFmtId="49" fontId="9" fillId="0" borderId="26" xfId="0" applyNumberFormat="1" applyFont="1" applyBorder="1" applyAlignment="1">
      <alignment horizontal="center" vertical="center" shrinkToFit="1"/>
    </xf>
    <xf numFmtId="49" fontId="9" fillId="0" borderId="21" xfId="0" applyNumberFormat="1" applyFont="1" applyBorder="1" applyAlignment="1">
      <alignment horizontal="center" vertical="center" shrinkToFit="1"/>
    </xf>
    <xf numFmtId="49" fontId="0" fillId="0" borderId="16" xfId="0" applyNumberFormat="1" applyBorder="1" applyAlignment="1">
      <alignment horizontal="center" vertical="center" shrinkToFit="1"/>
    </xf>
    <xf numFmtId="49" fontId="5" fillId="0" borderId="23" xfId="0" applyNumberFormat="1" applyFont="1" applyBorder="1" applyAlignment="1">
      <alignment horizontal="left" vertical="center" shrinkToFit="1"/>
    </xf>
    <xf numFmtId="49" fontId="54" fillId="0" borderId="24" xfId="0" applyNumberFormat="1" applyFont="1" applyBorder="1" applyAlignment="1">
      <alignment vertical="top" wrapText="1" shrinkToFit="1"/>
    </xf>
    <xf numFmtId="49" fontId="0" fillId="3" borderId="13" xfId="0" applyNumberFormat="1" applyFill="1" applyBorder="1" applyAlignment="1">
      <alignment horizontal="center" vertical="center" shrinkToFit="1"/>
    </xf>
    <xf numFmtId="49" fontId="5" fillId="0" borderId="32" xfId="0" applyNumberFormat="1" applyFont="1" applyBorder="1" applyAlignment="1">
      <alignment vertical="top" wrapText="1" shrinkToFit="1"/>
    </xf>
    <xf numFmtId="0" fontId="45" fillId="4" borderId="27" xfId="3" applyFill="1" applyBorder="1" applyAlignment="1" applyProtection="1">
      <alignment horizontal="left" vertical="center" indent="1"/>
      <protection hidden="1"/>
    </xf>
    <xf numFmtId="0" fontId="45" fillId="4" borderId="13" xfId="3" applyFill="1" applyBorder="1" applyAlignment="1" applyProtection="1">
      <alignment horizontal="left" vertical="center" indent="1"/>
      <protection hidden="1"/>
    </xf>
    <xf numFmtId="0" fontId="45" fillId="4" borderId="38" xfId="3" applyFill="1" applyBorder="1" applyAlignment="1" applyProtection="1">
      <alignment horizontal="left" vertical="center" indent="1"/>
      <protection hidden="1"/>
    </xf>
    <xf numFmtId="0" fontId="55" fillId="0" borderId="0" xfId="0" applyFont="1">
      <alignment vertical="center"/>
    </xf>
    <xf numFmtId="49" fontId="0" fillId="0" borderId="22" xfId="0" applyNumberFormat="1" applyBorder="1" applyAlignment="1">
      <alignment horizontal="left" vertical="center"/>
    </xf>
    <xf numFmtId="49" fontId="0" fillId="0" borderId="22" xfId="0" applyNumberFormat="1" applyBorder="1">
      <alignment vertical="center"/>
    </xf>
    <xf numFmtId="0" fontId="0" fillId="0" borderId="19"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12" fillId="0" borderId="36" xfId="0" applyFont="1" applyBorder="1" applyAlignment="1">
      <alignment horizontal="left" vertical="center" wrapText="1" shrinkToFit="1"/>
    </xf>
    <xf numFmtId="0" fontId="12" fillId="0" borderId="19" xfId="0" applyFont="1" applyBorder="1" applyAlignment="1">
      <alignment horizontal="left" vertical="center" wrapText="1" shrinkToFit="1"/>
    </xf>
    <xf numFmtId="49" fontId="39" fillId="5" borderId="19" xfId="0" applyNumberFormat="1" applyFont="1" applyFill="1" applyBorder="1" applyAlignment="1">
      <alignment vertical="center" shrinkToFit="1"/>
    </xf>
    <xf numFmtId="0" fontId="45" fillId="6" borderId="1" xfId="3" applyFill="1" applyBorder="1" applyProtection="1">
      <alignment vertical="center"/>
      <protection hidden="1"/>
    </xf>
    <xf numFmtId="0" fontId="45" fillId="7" borderId="1" xfId="3" applyFill="1" applyBorder="1" applyProtection="1">
      <alignment vertical="center"/>
      <protection hidden="1"/>
    </xf>
    <xf numFmtId="0" fontId="56" fillId="0" borderId="0" xfId="0" applyFont="1" applyAlignment="1">
      <alignment horizontal="distributed" vertical="center" indent="7"/>
    </xf>
    <xf numFmtId="0" fontId="3" fillId="0" borderId="0" xfId="0" applyFont="1">
      <alignment vertical="center"/>
    </xf>
    <xf numFmtId="0" fontId="57" fillId="0" borderId="0" xfId="0" applyFont="1">
      <alignment vertical="center"/>
    </xf>
    <xf numFmtId="0" fontId="57" fillId="0" borderId="0" xfId="0" applyFont="1" applyAlignment="1">
      <alignment horizontal="right" vertical="center" indent="1"/>
    </xf>
    <xf numFmtId="0" fontId="57" fillId="0" borderId="0" xfId="0" applyFont="1" applyAlignment="1">
      <alignment horizontal="left" vertical="center" indent="1"/>
    </xf>
    <xf numFmtId="0" fontId="57" fillId="0" borderId="0" xfId="0" applyFont="1" applyAlignment="1">
      <alignment horizontal="center" vertical="center"/>
    </xf>
    <xf numFmtId="0" fontId="57" fillId="0" borderId="0" xfId="0" applyFont="1" applyAlignment="1">
      <alignment vertical="center" wrapText="1"/>
    </xf>
    <xf numFmtId="0" fontId="57" fillId="0" borderId="0" xfId="0" applyFont="1" applyAlignment="1">
      <alignment horizontal="left" vertical="center"/>
    </xf>
    <xf numFmtId="0" fontId="57" fillId="0" borderId="0" xfId="0" applyFont="1" applyAlignment="1">
      <alignment horizontal="distributed" vertical="center"/>
    </xf>
    <xf numFmtId="0" fontId="57" fillId="0" borderId="0" xfId="0" applyFont="1" applyAlignment="1">
      <alignment horizontal="distributed" vertical="center" shrinkToFit="1"/>
    </xf>
    <xf numFmtId="0" fontId="5" fillId="0" borderId="0" xfId="0" applyFont="1" applyAlignment="1">
      <alignment horizontal="left"/>
    </xf>
    <xf numFmtId="49" fontId="17" fillId="0" borderId="0" xfId="4" applyNumberFormat="1" applyFont="1" applyAlignment="1" applyProtection="1">
      <alignment horizontal="right"/>
      <protection locked="0"/>
    </xf>
    <xf numFmtId="49" fontId="9" fillId="0" borderId="72" xfId="0" applyNumberFormat="1" applyFont="1" applyBorder="1" applyAlignment="1">
      <alignment horizontal="center" vertical="center" shrinkToFit="1"/>
    </xf>
    <xf numFmtId="49" fontId="9" fillId="0" borderId="72" xfId="0" applyNumberFormat="1" applyFont="1" applyBorder="1" applyAlignment="1">
      <alignment horizontal="center" vertical="center" textRotation="255" shrinkToFit="1"/>
    </xf>
    <xf numFmtId="49" fontId="0" fillId="0" borderId="70" xfId="0" applyNumberFormat="1" applyBorder="1" applyAlignment="1">
      <alignment horizontal="center" vertical="center" shrinkToFit="1"/>
    </xf>
    <xf numFmtId="49" fontId="0" fillId="3" borderId="0" xfId="0" applyNumberFormat="1" applyFill="1" applyAlignment="1">
      <alignment horizontal="center" vertical="center" shrinkToFit="1"/>
    </xf>
    <xf numFmtId="49" fontId="5" fillId="0" borderId="4" xfId="0" applyNumberFormat="1" applyFont="1" applyBorder="1" applyAlignment="1">
      <alignment horizontal="center" vertical="center" shrinkToFit="1"/>
    </xf>
    <xf numFmtId="0" fontId="46" fillId="8" borderId="1" xfId="3" applyFont="1" applyFill="1" applyBorder="1" applyAlignment="1" applyProtection="1">
      <alignment horizontal="center" vertical="center"/>
      <protection hidden="1"/>
    </xf>
    <xf numFmtId="0" fontId="46" fillId="8" borderId="11" xfId="3" applyFont="1" applyFill="1" applyBorder="1" applyAlignment="1" applyProtection="1">
      <alignment horizontal="center" vertical="center" textRotation="255"/>
      <protection hidden="1"/>
    </xf>
    <xf numFmtId="0" fontId="46" fillId="8" borderId="68" xfId="3" applyFont="1" applyFill="1" applyBorder="1" applyAlignment="1" applyProtection="1">
      <alignment horizontal="center" vertical="center" textRotation="255"/>
      <protection hidden="1"/>
    </xf>
    <xf numFmtId="0" fontId="46" fillId="8" borderId="2" xfId="3" applyFont="1" applyFill="1" applyBorder="1" applyAlignment="1" applyProtection="1">
      <alignment horizontal="center" vertical="center" textRotation="255"/>
      <protection hidden="1"/>
    </xf>
    <xf numFmtId="0" fontId="45" fillId="6" borderId="1" xfId="3" applyFill="1" applyBorder="1" applyAlignment="1" applyProtection="1">
      <alignment horizontal="center" vertical="center"/>
      <protection hidden="1"/>
    </xf>
    <xf numFmtId="0" fontId="45" fillId="4" borderId="35" xfId="3" applyFill="1" applyBorder="1" applyAlignment="1" applyProtection="1">
      <alignment horizontal="center" vertical="center" shrinkToFit="1"/>
      <protection hidden="1"/>
    </xf>
    <xf numFmtId="0" fontId="45" fillId="4" borderId="1" xfId="3" applyFill="1" applyBorder="1" applyAlignment="1" applyProtection="1">
      <alignment horizontal="center" vertical="center" shrinkToFit="1"/>
      <protection hidden="1"/>
    </xf>
    <xf numFmtId="0" fontId="52" fillId="4" borderId="22" xfId="3" applyFont="1" applyFill="1" applyBorder="1" applyAlignment="1" applyProtection="1">
      <alignment horizontal="left" vertical="center" wrapText="1"/>
      <protection hidden="1"/>
    </xf>
    <xf numFmtId="0" fontId="45" fillId="4" borderId="19" xfId="3" applyFill="1" applyBorder="1" applyAlignment="1" applyProtection="1">
      <alignment horizontal="left" vertical="center" wrapText="1"/>
      <protection hidden="1"/>
    </xf>
    <xf numFmtId="0" fontId="45" fillId="4" borderId="35" xfId="3" applyFill="1" applyBorder="1" applyAlignment="1" applyProtection="1">
      <alignment horizontal="left" vertical="center" wrapText="1"/>
      <protection hidden="1"/>
    </xf>
    <xf numFmtId="0" fontId="45" fillId="4" borderId="35" xfId="3" applyFill="1" applyBorder="1" applyAlignment="1" applyProtection="1">
      <alignment horizontal="center" vertical="center"/>
      <protection hidden="1"/>
    </xf>
    <xf numFmtId="0" fontId="45" fillId="4" borderId="1" xfId="3" applyFill="1" applyBorder="1" applyAlignment="1" applyProtection="1">
      <alignment horizontal="center" vertical="center"/>
      <protection hidden="1"/>
    </xf>
    <xf numFmtId="0" fontId="48" fillId="4" borderId="35" xfId="3" applyFont="1" applyFill="1" applyBorder="1" applyAlignment="1" applyProtection="1">
      <alignment horizontal="center" vertical="center"/>
      <protection hidden="1"/>
    </xf>
    <xf numFmtId="0" fontId="48" fillId="4" borderId="22" xfId="3" applyFont="1" applyFill="1" applyBorder="1" applyAlignment="1" applyProtection="1">
      <alignment horizontal="center" vertical="center"/>
      <protection hidden="1"/>
    </xf>
    <xf numFmtId="0" fontId="48" fillId="0" borderId="53" xfId="3" applyFont="1" applyBorder="1" applyAlignment="1" applyProtection="1">
      <alignment horizontal="left" vertical="center"/>
      <protection locked="0"/>
    </xf>
    <xf numFmtId="0" fontId="48" fillId="0" borderId="54" xfId="3" applyFont="1" applyBorder="1" applyAlignment="1" applyProtection="1">
      <alignment horizontal="left" vertical="center"/>
      <protection locked="0"/>
    </xf>
    <xf numFmtId="0" fontId="48" fillId="0" borderId="55" xfId="3" applyFont="1" applyBorder="1" applyAlignment="1" applyProtection="1">
      <alignment horizontal="left" vertical="center"/>
      <protection locked="0"/>
    </xf>
    <xf numFmtId="0" fontId="45" fillId="4" borderId="19" xfId="3" applyFill="1" applyBorder="1" applyAlignment="1" applyProtection="1">
      <alignment horizontal="left" vertical="center"/>
      <protection hidden="1"/>
    </xf>
    <xf numFmtId="0" fontId="45" fillId="4" borderId="36" xfId="3" applyFill="1" applyBorder="1" applyAlignment="1" applyProtection="1">
      <alignment horizontal="left" vertical="center"/>
      <protection hidden="1"/>
    </xf>
    <xf numFmtId="0" fontId="45" fillId="4" borderId="35" xfId="3" applyFill="1" applyBorder="1" applyAlignment="1" applyProtection="1">
      <alignment horizontal="left" vertical="center"/>
      <protection hidden="1"/>
    </xf>
    <xf numFmtId="0" fontId="48" fillId="4" borderId="1" xfId="3" applyFont="1" applyFill="1" applyBorder="1" applyAlignment="1" applyProtection="1">
      <alignment horizontal="center" vertical="center"/>
      <protection hidden="1"/>
    </xf>
    <xf numFmtId="0" fontId="45" fillId="4" borderId="19" xfId="3" applyFill="1" applyBorder="1" applyAlignment="1" applyProtection="1">
      <alignment horizontal="center" vertical="center"/>
      <protection hidden="1"/>
    </xf>
    <xf numFmtId="0" fontId="48" fillId="0" borderId="51" xfId="3" applyFont="1" applyBorder="1" applyAlignment="1" applyProtection="1">
      <alignment horizontal="center" vertical="center"/>
      <protection locked="0"/>
    </xf>
    <xf numFmtId="0" fontId="48" fillId="0" borderId="56" xfId="3" applyFont="1" applyBorder="1" applyAlignment="1" applyProtection="1">
      <alignment horizontal="center" vertical="center"/>
      <protection locked="0"/>
    </xf>
    <xf numFmtId="0" fontId="48" fillId="0" borderId="52" xfId="3" applyFont="1" applyBorder="1" applyAlignment="1" applyProtection="1">
      <alignment horizontal="center" vertical="center"/>
      <protection locked="0"/>
    </xf>
    <xf numFmtId="0" fontId="29" fillId="4" borderId="22" xfId="3" applyFont="1" applyFill="1" applyBorder="1" applyAlignment="1" applyProtection="1">
      <alignment horizontal="center" vertical="center"/>
      <protection hidden="1"/>
    </xf>
    <xf numFmtId="0" fontId="29" fillId="4" borderId="85" xfId="3" applyFont="1" applyFill="1" applyBorder="1" applyAlignment="1" applyProtection="1">
      <alignment horizontal="center" vertical="center"/>
      <protection hidden="1"/>
    </xf>
    <xf numFmtId="0" fontId="46" fillId="8" borderId="1" xfId="3" applyFont="1" applyFill="1" applyBorder="1" applyAlignment="1" applyProtection="1">
      <alignment horizontal="center" vertical="center" textRotation="255"/>
      <protection hidden="1"/>
    </xf>
    <xf numFmtId="0" fontId="45" fillId="4" borderId="22" xfId="3" applyFill="1" applyBorder="1" applyAlignment="1" applyProtection="1">
      <alignment horizontal="center" vertical="center" shrinkToFit="1"/>
      <protection hidden="1"/>
    </xf>
    <xf numFmtId="0" fontId="45" fillId="4" borderId="22" xfId="3" applyFill="1" applyBorder="1" applyAlignment="1" applyProtection="1">
      <alignment horizontal="left" vertical="center"/>
      <protection hidden="1"/>
    </xf>
    <xf numFmtId="0" fontId="45" fillId="4" borderId="22" xfId="3" applyFill="1" applyBorder="1" applyAlignment="1" applyProtection="1">
      <alignment horizontal="center" vertical="center"/>
      <protection hidden="1"/>
    </xf>
    <xf numFmtId="0" fontId="45" fillId="4" borderId="11" xfId="3" applyFill="1" applyBorder="1" applyAlignment="1" applyProtection="1">
      <alignment horizontal="center" vertical="center"/>
      <protection hidden="1"/>
    </xf>
    <xf numFmtId="0" fontId="45" fillId="6" borderId="1" xfId="3" applyFill="1" applyBorder="1" applyAlignment="1" applyProtection="1">
      <alignment horizontal="center" vertical="center" wrapText="1"/>
      <protection hidden="1"/>
    </xf>
    <xf numFmtId="178" fontId="48" fillId="0" borderId="53" xfId="3" applyNumberFormat="1" applyFont="1" applyBorder="1" applyAlignment="1" applyProtection="1">
      <alignment horizontal="center" vertical="center"/>
      <protection locked="0"/>
    </xf>
    <xf numFmtId="178" fontId="48" fillId="0" borderId="54" xfId="3" applyNumberFormat="1" applyFont="1" applyBorder="1" applyAlignment="1" applyProtection="1">
      <alignment horizontal="center" vertical="center"/>
      <protection locked="0"/>
    </xf>
    <xf numFmtId="178" fontId="48" fillId="0" borderId="55" xfId="3" applyNumberFormat="1" applyFont="1" applyBorder="1" applyAlignment="1" applyProtection="1">
      <alignment horizontal="center" vertical="center"/>
      <protection locked="0"/>
    </xf>
    <xf numFmtId="177" fontId="48" fillId="0" borderId="53" xfId="3" applyNumberFormat="1" applyFont="1" applyBorder="1" applyAlignment="1" applyProtection="1">
      <alignment horizontal="center" vertical="center"/>
      <protection locked="0"/>
    </xf>
    <xf numFmtId="177" fontId="48" fillId="0" borderId="54" xfId="3" applyNumberFormat="1" applyFont="1" applyBorder="1" applyAlignment="1" applyProtection="1">
      <alignment horizontal="center" vertical="center"/>
      <protection locked="0"/>
    </xf>
    <xf numFmtId="177" fontId="48" fillId="0" borderId="55" xfId="3" applyNumberFormat="1" applyFont="1" applyBorder="1" applyAlignment="1" applyProtection="1">
      <alignment horizontal="center" vertical="center"/>
      <protection locked="0"/>
    </xf>
    <xf numFmtId="0" fontId="29" fillId="4" borderId="22" xfId="3" applyFont="1" applyFill="1" applyBorder="1" applyAlignment="1" applyProtection="1">
      <alignment horizontal="left" vertical="center" wrapText="1"/>
      <protection hidden="1"/>
    </xf>
    <xf numFmtId="0" fontId="48" fillId="0" borderId="51" xfId="3" applyFont="1" applyBorder="1" applyAlignment="1" applyProtection="1">
      <alignment horizontal="left" vertical="center"/>
      <protection locked="0"/>
    </xf>
    <xf numFmtId="0" fontId="48" fillId="0" borderId="56" xfId="3" applyFont="1" applyBorder="1" applyAlignment="1" applyProtection="1">
      <alignment horizontal="left" vertical="center"/>
      <protection locked="0"/>
    </xf>
    <xf numFmtId="0" fontId="48" fillId="0" borderId="52" xfId="3" applyFont="1" applyBorder="1" applyAlignment="1" applyProtection="1">
      <alignment horizontal="left" vertical="center"/>
      <protection locked="0"/>
    </xf>
    <xf numFmtId="38" fontId="45" fillId="4" borderId="11" xfId="2" applyFont="1" applyFill="1" applyBorder="1" applyAlignment="1" applyProtection="1">
      <alignment horizontal="center" vertical="center"/>
      <protection hidden="1"/>
    </xf>
    <xf numFmtId="0" fontId="45" fillId="4" borderId="22" xfId="3" applyFill="1" applyBorder="1" applyAlignment="1" applyProtection="1">
      <alignment horizontal="left" vertical="center" wrapText="1"/>
      <protection hidden="1"/>
    </xf>
    <xf numFmtId="0" fontId="45" fillId="6" borderId="11" xfId="3" applyFill="1" applyBorder="1" applyAlignment="1" applyProtection="1">
      <alignment horizontal="center" vertical="center" wrapText="1"/>
      <protection hidden="1"/>
    </xf>
    <xf numFmtId="0" fontId="45" fillId="6" borderId="68" xfId="3" applyFill="1" applyBorder="1" applyAlignment="1" applyProtection="1">
      <alignment horizontal="center" vertical="center" wrapText="1"/>
      <protection hidden="1"/>
    </xf>
    <xf numFmtId="0" fontId="45" fillId="6" borderId="2" xfId="3" applyFill="1" applyBorder="1" applyAlignment="1" applyProtection="1">
      <alignment horizontal="center" vertical="center" wrapText="1"/>
      <protection hidden="1"/>
    </xf>
    <xf numFmtId="0" fontId="52" fillId="4" borderId="34" xfId="3" applyFont="1" applyFill="1" applyBorder="1" applyAlignment="1" applyProtection="1">
      <alignment horizontal="left" vertical="center" wrapText="1"/>
      <protection hidden="1"/>
    </xf>
    <xf numFmtId="0" fontId="45" fillId="4" borderId="50" xfId="3" applyFill="1" applyBorder="1" applyAlignment="1" applyProtection="1">
      <alignment horizontal="center" vertical="center"/>
      <protection hidden="1"/>
    </xf>
    <xf numFmtId="0" fontId="45" fillId="4" borderId="49" xfId="3" applyFill="1" applyBorder="1" applyAlignment="1" applyProtection="1">
      <alignment horizontal="center" vertical="center"/>
      <protection hidden="1"/>
    </xf>
    <xf numFmtId="0" fontId="48" fillId="0" borderId="65" xfId="3" applyFont="1" applyBorder="1" applyAlignment="1" applyProtection="1">
      <alignment horizontal="center" vertical="center"/>
      <protection locked="0"/>
    </xf>
    <xf numFmtId="38" fontId="48" fillId="0" borderId="51" xfId="1" applyFont="1" applyFill="1" applyBorder="1" applyAlignment="1" applyProtection="1">
      <alignment horizontal="center" vertical="center"/>
      <protection locked="0"/>
    </xf>
    <xf numFmtId="38" fontId="48" fillId="0" borderId="56" xfId="1" applyFont="1" applyFill="1" applyBorder="1" applyAlignment="1" applyProtection="1">
      <alignment horizontal="center" vertical="center"/>
      <protection locked="0"/>
    </xf>
    <xf numFmtId="38" fontId="48" fillId="0" borderId="52" xfId="1" applyFont="1" applyFill="1" applyBorder="1" applyAlignment="1" applyProtection="1">
      <alignment horizontal="center" vertical="center"/>
      <protection locked="0"/>
    </xf>
    <xf numFmtId="0" fontId="45" fillId="7" borderId="1" xfId="3" applyFill="1" applyBorder="1" applyAlignment="1" applyProtection="1">
      <alignment horizontal="center" vertical="center" wrapText="1"/>
      <protection hidden="1"/>
    </xf>
    <xf numFmtId="0" fontId="45" fillId="7" borderId="1" xfId="3" applyFill="1" applyBorder="1" applyAlignment="1" applyProtection="1">
      <alignment horizontal="center" vertical="center"/>
      <protection hidden="1"/>
    </xf>
    <xf numFmtId="0" fontId="46" fillId="8" borderId="34" xfId="3" applyFont="1" applyFill="1" applyBorder="1" applyAlignment="1" applyProtection="1">
      <alignment horizontal="center" vertical="center" textRotation="255" wrapText="1"/>
      <protection hidden="1"/>
    </xf>
    <xf numFmtId="0" fontId="46" fillId="8" borderId="3" xfId="3" applyFont="1" applyFill="1" applyBorder="1" applyAlignment="1" applyProtection="1">
      <alignment horizontal="center" vertical="center" textRotation="255" wrapText="1"/>
      <protection hidden="1"/>
    </xf>
    <xf numFmtId="0" fontId="46" fillId="8" borderId="27" xfId="3" applyFont="1" applyFill="1" applyBorder="1" applyAlignment="1" applyProtection="1">
      <alignment horizontal="center" vertical="center" textRotation="255" wrapText="1"/>
      <protection hidden="1"/>
    </xf>
    <xf numFmtId="0" fontId="45" fillId="4" borderId="37" xfId="3" applyFill="1" applyBorder="1" applyAlignment="1" applyProtection="1">
      <alignment horizontal="center" vertical="center"/>
      <protection hidden="1"/>
    </xf>
    <xf numFmtId="0" fontId="48" fillId="0" borderId="66" xfId="3" applyFont="1" applyBorder="1" applyAlignment="1" applyProtection="1">
      <alignment horizontal="center" vertical="center"/>
      <protection locked="0"/>
    </xf>
    <xf numFmtId="0" fontId="48" fillId="0" borderId="53" xfId="3" applyFont="1" applyBorder="1" applyAlignment="1" applyProtection="1">
      <alignment horizontal="center" vertical="center"/>
      <protection locked="0"/>
    </xf>
    <xf numFmtId="0" fontId="48" fillId="0" borderId="55" xfId="3" applyFont="1" applyBorder="1" applyAlignment="1" applyProtection="1">
      <alignment horizontal="center" vertical="center"/>
      <protection locked="0"/>
    </xf>
    <xf numFmtId="0" fontId="45" fillId="4" borderId="22" xfId="3" applyFill="1" applyBorder="1" applyAlignment="1" applyProtection="1">
      <alignment horizontal="center" vertical="center" textRotation="255"/>
      <protection hidden="1"/>
    </xf>
    <xf numFmtId="0" fontId="48" fillId="0" borderId="65" xfId="3" applyFont="1" applyBorder="1" applyAlignment="1" applyProtection="1">
      <alignment horizontal="left" vertical="center"/>
      <protection locked="0"/>
    </xf>
    <xf numFmtId="0" fontId="47" fillId="4" borderId="13" xfId="3" applyFont="1" applyFill="1" applyBorder="1" applyAlignment="1" applyProtection="1">
      <alignment horizontal="left" vertical="center"/>
      <protection hidden="1"/>
    </xf>
    <xf numFmtId="0" fontId="47" fillId="4" borderId="42" xfId="3" applyFont="1" applyFill="1" applyBorder="1" applyAlignment="1" applyProtection="1">
      <alignment horizontal="left" vertical="center"/>
      <protection hidden="1"/>
    </xf>
    <xf numFmtId="0" fontId="45" fillId="4" borderId="59" xfId="3" applyFill="1" applyBorder="1" applyAlignment="1" applyProtection="1">
      <alignment horizontal="center" vertical="center" shrinkToFit="1"/>
      <protection hidden="1"/>
    </xf>
    <xf numFmtId="0" fontId="45" fillId="4" borderId="2" xfId="3" applyFill="1" applyBorder="1" applyAlignment="1" applyProtection="1">
      <alignment horizontal="center" vertical="center" shrinkToFit="1"/>
      <protection hidden="1"/>
    </xf>
    <xf numFmtId="0" fontId="45" fillId="4" borderId="62" xfId="3" applyFill="1" applyBorder="1" applyAlignment="1" applyProtection="1">
      <alignment horizontal="center" vertical="center" shrinkToFit="1"/>
      <protection hidden="1"/>
    </xf>
    <xf numFmtId="0" fontId="45" fillId="4" borderId="63" xfId="3" applyFill="1" applyBorder="1" applyAlignment="1" applyProtection="1">
      <alignment horizontal="center" vertical="center" shrinkToFit="1"/>
      <protection hidden="1"/>
    </xf>
    <xf numFmtId="0" fontId="45" fillId="4" borderId="64" xfId="3" applyFill="1" applyBorder="1" applyAlignment="1" applyProtection="1">
      <alignment horizontal="center" vertical="center" shrinkToFit="1"/>
      <protection hidden="1"/>
    </xf>
    <xf numFmtId="0" fontId="45" fillId="4" borderId="27" xfId="3" applyFill="1" applyBorder="1" applyAlignment="1" applyProtection="1">
      <alignment horizontal="center" vertical="center" shrinkToFit="1"/>
      <protection hidden="1"/>
    </xf>
    <xf numFmtId="0" fontId="45" fillId="4" borderId="13" xfId="3" applyFill="1" applyBorder="1" applyAlignment="1" applyProtection="1">
      <alignment horizontal="center" vertical="center" shrinkToFit="1"/>
      <protection hidden="1"/>
    </xf>
    <xf numFmtId="0" fontId="45" fillId="4" borderId="38" xfId="3" applyFill="1" applyBorder="1" applyAlignment="1" applyProtection="1">
      <alignment horizontal="center" vertical="center" shrinkToFit="1"/>
      <protection hidden="1"/>
    </xf>
    <xf numFmtId="0" fontId="45" fillId="4" borderId="60" xfId="3" applyFill="1" applyBorder="1" applyAlignment="1" applyProtection="1">
      <alignment horizontal="center" vertical="center" shrinkToFit="1"/>
      <protection hidden="1"/>
    </xf>
    <xf numFmtId="0" fontId="45" fillId="4" borderId="61" xfId="3" applyFill="1" applyBorder="1" applyAlignment="1" applyProtection="1">
      <alignment horizontal="center" vertical="center" shrinkToFit="1"/>
      <protection hidden="1"/>
    </xf>
    <xf numFmtId="0" fontId="47" fillId="4" borderId="36" xfId="3" applyFont="1" applyFill="1" applyBorder="1" applyAlignment="1" applyProtection="1">
      <alignment horizontal="left" vertical="center"/>
      <protection hidden="1"/>
    </xf>
    <xf numFmtId="0" fontId="47" fillId="4" borderId="57" xfId="3" applyFont="1" applyFill="1" applyBorder="1" applyAlignment="1" applyProtection="1">
      <alignment horizontal="left" vertical="center"/>
      <protection hidden="1"/>
    </xf>
    <xf numFmtId="0" fontId="47" fillId="4" borderId="0" xfId="3" applyFont="1" applyFill="1" applyAlignment="1" applyProtection="1">
      <alignment horizontal="left" vertical="center" wrapText="1"/>
      <protection hidden="1"/>
    </xf>
    <xf numFmtId="0" fontId="47" fillId="4" borderId="58" xfId="3" applyFont="1" applyFill="1" applyBorder="1" applyAlignment="1" applyProtection="1">
      <alignment horizontal="left" vertical="center" wrapText="1"/>
      <protection hidden="1"/>
    </xf>
    <xf numFmtId="0" fontId="47" fillId="4" borderId="0" xfId="3" applyFont="1" applyFill="1" applyAlignment="1" applyProtection="1">
      <alignment horizontal="left" vertical="center"/>
      <protection hidden="1"/>
    </xf>
    <xf numFmtId="0" fontId="47" fillId="4" borderId="58" xfId="3" applyFont="1" applyFill="1" applyBorder="1" applyAlignment="1" applyProtection="1">
      <alignment horizontal="left" vertical="center"/>
      <protection hidden="1"/>
    </xf>
    <xf numFmtId="0" fontId="58" fillId="8" borderId="34" xfId="3" applyFont="1" applyFill="1" applyBorder="1" applyAlignment="1" applyProtection="1">
      <alignment horizontal="center" vertical="center"/>
      <protection hidden="1"/>
    </xf>
    <xf numFmtId="0" fontId="58" fillId="8" borderId="36" xfId="3" applyFont="1" applyFill="1" applyBorder="1" applyAlignment="1" applyProtection="1">
      <alignment horizontal="center" vertical="center"/>
      <protection hidden="1"/>
    </xf>
    <xf numFmtId="0" fontId="58" fillId="8" borderId="37" xfId="3" applyFont="1" applyFill="1" applyBorder="1" applyAlignment="1" applyProtection="1">
      <alignment horizontal="center" vertical="center"/>
      <protection hidden="1"/>
    </xf>
    <xf numFmtId="0" fontId="45" fillId="4" borderId="3" xfId="3" applyFill="1" applyBorder="1" applyAlignment="1" applyProtection="1">
      <alignment horizontal="left" vertical="center" indent="1"/>
      <protection hidden="1"/>
    </xf>
    <xf numFmtId="0" fontId="45" fillId="4" borderId="0" xfId="3" applyFill="1" applyAlignment="1" applyProtection="1">
      <alignment horizontal="left" vertical="center" indent="1"/>
      <protection hidden="1"/>
    </xf>
    <xf numFmtId="0" fontId="45" fillId="4" borderId="40" xfId="3" applyFill="1" applyBorder="1" applyAlignment="1" applyProtection="1">
      <alignment horizontal="left" vertical="center" indent="1"/>
      <protection hidden="1"/>
    </xf>
    <xf numFmtId="0" fontId="45" fillId="4" borderId="67" xfId="3" applyFill="1" applyBorder="1" applyAlignment="1" applyProtection="1">
      <alignment horizontal="left" vertical="center"/>
      <protection hidden="1"/>
    </xf>
    <xf numFmtId="0" fontId="45" fillId="4" borderId="0" xfId="3" applyFill="1" applyAlignment="1" applyProtection="1">
      <alignment horizontal="left" vertical="center"/>
      <protection hidden="1"/>
    </xf>
    <xf numFmtId="0" fontId="45" fillId="4" borderId="40" xfId="3" applyFill="1" applyBorder="1" applyAlignment="1" applyProtection="1">
      <alignment horizontal="left" vertical="center"/>
      <protection hidden="1"/>
    </xf>
    <xf numFmtId="0" fontId="45" fillId="4" borderId="13" xfId="3" applyFill="1" applyBorder="1" applyAlignment="1" applyProtection="1">
      <alignment horizontal="left" vertical="center" wrapText="1"/>
      <protection hidden="1"/>
    </xf>
    <xf numFmtId="0" fontId="45" fillId="4" borderId="38" xfId="3" applyFill="1" applyBorder="1" applyAlignment="1" applyProtection="1">
      <alignment horizontal="left" vertical="center" wrapText="1"/>
      <protection hidden="1"/>
    </xf>
    <xf numFmtId="0" fontId="45" fillId="9" borderId="22" xfId="3" applyFill="1" applyBorder="1" applyAlignment="1" applyProtection="1">
      <alignment horizontal="center" vertical="center" shrinkToFit="1"/>
      <protection hidden="1"/>
    </xf>
    <xf numFmtId="0" fontId="45" fillId="9" borderId="19" xfId="3" applyFill="1" applyBorder="1" applyAlignment="1" applyProtection="1">
      <alignment horizontal="center" vertical="center" shrinkToFit="1"/>
      <protection hidden="1"/>
    </xf>
    <xf numFmtId="0" fontId="45" fillId="9" borderId="35" xfId="3" applyFill="1" applyBorder="1" applyAlignment="1" applyProtection="1">
      <alignment horizontal="center" vertical="center" shrinkToFit="1"/>
      <protection hidden="1"/>
    </xf>
    <xf numFmtId="0" fontId="45" fillId="4" borderId="0" xfId="3" applyFill="1" applyAlignment="1" applyProtection="1">
      <alignment horizontal="left" vertical="center" wrapText="1"/>
      <protection hidden="1"/>
    </xf>
    <xf numFmtId="0" fontId="45" fillId="4" borderId="40" xfId="3" applyFill="1" applyBorder="1" applyAlignment="1" applyProtection="1">
      <alignment horizontal="left" vertical="center" wrapText="1"/>
      <protection hidden="1"/>
    </xf>
    <xf numFmtId="0" fontId="59" fillId="4" borderId="0" xfId="3" applyFont="1" applyFill="1" applyAlignment="1" applyProtection="1">
      <alignment horizontal="left" vertical="center" shrinkToFit="1"/>
      <protection hidden="1"/>
    </xf>
    <xf numFmtId="0" fontId="59" fillId="4" borderId="40" xfId="3" applyFont="1" applyFill="1" applyBorder="1" applyAlignment="1" applyProtection="1">
      <alignment horizontal="left" vertical="center" shrinkToFit="1"/>
      <protection hidden="1"/>
    </xf>
    <xf numFmtId="0" fontId="45" fillId="4" borderId="13" xfId="3" applyFill="1" applyBorder="1" applyAlignment="1" applyProtection="1">
      <alignment horizontal="left" vertical="center"/>
      <protection hidden="1"/>
    </xf>
    <xf numFmtId="0" fontId="48" fillId="4" borderId="19" xfId="3" applyFont="1" applyFill="1" applyBorder="1" applyAlignment="1" applyProtection="1">
      <alignment horizontal="center" vertical="center"/>
      <protection hidden="1"/>
    </xf>
    <xf numFmtId="0" fontId="29" fillId="4" borderId="22" xfId="3" applyFont="1" applyFill="1" applyBorder="1" applyAlignment="1" applyProtection="1">
      <alignment horizontal="left" vertical="center"/>
      <protection hidden="1"/>
    </xf>
    <xf numFmtId="49" fontId="39" fillId="10" borderId="71" xfId="0" applyNumberFormat="1" applyFont="1" applyFill="1" applyBorder="1" applyAlignment="1">
      <alignment horizontal="center" vertical="top" textRotation="255" wrapText="1" shrinkToFit="1"/>
    </xf>
    <xf numFmtId="49" fontId="39" fillId="10" borderId="72" xfId="0" applyNumberFormat="1" applyFont="1" applyFill="1" applyBorder="1" applyAlignment="1">
      <alignment horizontal="center" vertical="top" textRotation="255" wrapText="1" shrinkToFit="1"/>
    </xf>
    <xf numFmtId="49" fontId="39" fillId="10" borderId="43" xfId="0" applyNumberFormat="1" applyFont="1" applyFill="1" applyBorder="1" applyAlignment="1">
      <alignment horizontal="center" vertical="top" textRotation="255" wrapText="1" shrinkToFit="1"/>
    </xf>
    <xf numFmtId="49" fontId="9" fillId="0" borderId="73" xfId="0" applyNumberFormat="1" applyFont="1" applyBorder="1" applyAlignment="1">
      <alignment horizontal="center" vertical="center" shrinkToFit="1"/>
    </xf>
    <xf numFmtId="49" fontId="9" fillId="0" borderId="72" xfId="0" applyNumberFormat="1" applyFont="1" applyBorder="1" applyAlignment="1">
      <alignment horizontal="center" vertical="center" shrinkToFit="1"/>
    </xf>
    <xf numFmtId="49" fontId="9" fillId="0" borderId="74" xfId="0" applyNumberFormat="1" applyFont="1" applyBorder="1" applyAlignment="1">
      <alignment horizontal="center" vertical="center" shrinkToFit="1"/>
    </xf>
    <xf numFmtId="49" fontId="39" fillId="7" borderId="71" xfId="0" applyNumberFormat="1" applyFont="1" applyFill="1" applyBorder="1" applyAlignment="1">
      <alignment horizontal="center" vertical="top" textRotation="255" wrapText="1"/>
    </xf>
    <xf numFmtId="49" fontId="39" fillId="7" borderId="72" xfId="0" applyNumberFormat="1" applyFont="1" applyFill="1" applyBorder="1" applyAlignment="1">
      <alignment horizontal="center" vertical="top" textRotation="255" wrapText="1"/>
    </xf>
    <xf numFmtId="49" fontId="5" fillId="0" borderId="75" xfId="0" applyNumberFormat="1" applyFont="1" applyBorder="1" applyAlignment="1">
      <alignment horizontal="left" vertical="center" wrapText="1" shrinkToFit="1"/>
    </xf>
    <xf numFmtId="49" fontId="5" fillId="0" borderId="76" xfId="0" applyNumberFormat="1" applyFont="1" applyBorder="1" applyAlignment="1">
      <alignment horizontal="left" vertical="center" wrapText="1" shrinkToFit="1"/>
    </xf>
    <xf numFmtId="49" fontId="5" fillId="0" borderId="12" xfId="0" applyNumberFormat="1" applyFont="1" applyBorder="1" applyAlignment="1">
      <alignment horizontal="left" vertical="center" wrapText="1" shrinkToFit="1"/>
    </xf>
    <xf numFmtId="49" fontId="1" fillId="3" borderId="25" xfId="0" applyNumberFormat="1" applyFont="1" applyFill="1" applyBorder="1" applyAlignment="1">
      <alignment horizontal="center" vertical="center" shrinkToFit="1"/>
    </xf>
    <xf numFmtId="49" fontId="1" fillId="3" borderId="0" xfId="0" applyNumberFormat="1" applyFont="1" applyFill="1" applyAlignment="1">
      <alignment horizontal="center" vertical="center" shrinkToFit="1"/>
    </xf>
    <xf numFmtId="49" fontId="1" fillId="3" borderId="5" xfId="0" applyNumberFormat="1" applyFont="1" applyFill="1" applyBorder="1" applyAlignment="1">
      <alignment horizontal="center" vertical="center" shrinkToFit="1"/>
    </xf>
    <xf numFmtId="49" fontId="1" fillId="3" borderId="36" xfId="0" applyNumberFormat="1" applyFont="1" applyFill="1" applyBorder="1" applyAlignment="1">
      <alignment horizontal="center" vertical="center" shrinkToFit="1"/>
    </xf>
    <xf numFmtId="49" fontId="0" fillId="0" borderId="33" xfId="0" applyNumberFormat="1" applyBorder="1" applyAlignment="1">
      <alignment horizontal="center" vertical="center" shrinkToFit="1"/>
    </xf>
    <xf numFmtId="49" fontId="1" fillId="0" borderId="70" xfId="0" applyNumberFormat="1" applyFont="1" applyBorder="1" applyAlignment="1">
      <alignment horizontal="center" vertical="center" shrinkToFit="1"/>
    </xf>
    <xf numFmtId="49" fontId="1" fillId="0" borderId="15" xfId="0" applyNumberFormat="1" applyFont="1" applyBorder="1" applyAlignment="1">
      <alignment horizontal="center" vertical="center" shrinkToFit="1"/>
    </xf>
    <xf numFmtId="49" fontId="0" fillId="3" borderId="25" xfId="0" applyNumberFormat="1" applyFill="1" applyBorder="1" applyAlignment="1">
      <alignment horizontal="center" vertical="center" shrinkToFit="1"/>
    </xf>
    <xf numFmtId="49" fontId="0" fillId="0" borderId="69" xfId="0" applyNumberFormat="1" applyBorder="1" applyAlignment="1">
      <alignment horizontal="center" vertical="center" shrinkToFit="1"/>
    </xf>
    <xf numFmtId="49" fontId="0" fillId="3" borderId="36" xfId="0" applyNumberFormat="1" applyFill="1" applyBorder="1" applyAlignment="1">
      <alignment horizontal="center" vertical="center" shrinkToFit="1"/>
    </xf>
    <xf numFmtId="49" fontId="9" fillId="0" borderId="71" xfId="0" applyNumberFormat="1" applyFont="1" applyBorder="1" applyAlignment="1">
      <alignment horizontal="center" vertical="center" shrinkToFit="1"/>
    </xf>
    <xf numFmtId="49" fontId="9" fillId="0" borderId="71" xfId="0" applyNumberFormat="1" applyFont="1" applyBorder="1" applyAlignment="1">
      <alignment horizontal="center" vertical="center" textRotation="255" shrinkToFit="1"/>
    </xf>
    <xf numFmtId="49" fontId="9" fillId="0" borderId="72" xfId="0" applyNumberFormat="1" applyFont="1" applyBorder="1" applyAlignment="1">
      <alignment horizontal="center" vertical="center" textRotation="255" shrinkToFit="1"/>
    </xf>
    <xf numFmtId="49" fontId="9" fillId="0" borderId="43" xfId="0" applyNumberFormat="1" applyFont="1" applyBorder="1" applyAlignment="1">
      <alignment horizontal="center" vertical="center" textRotation="255" shrinkToFit="1"/>
    </xf>
    <xf numFmtId="49" fontId="1" fillId="0" borderId="44" xfId="0" applyNumberFormat="1" applyFont="1" applyBorder="1" applyAlignment="1">
      <alignment horizontal="center" vertical="center" shrinkToFit="1"/>
    </xf>
    <xf numFmtId="49" fontId="1" fillId="3" borderId="13" xfId="0" applyNumberFormat="1" applyFont="1" applyFill="1" applyBorder="1" applyAlignment="1">
      <alignment horizontal="center" vertical="center" shrinkToFit="1"/>
    </xf>
    <xf numFmtId="49" fontId="9" fillId="0" borderId="43" xfId="0" applyNumberFormat="1" applyFont="1" applyBorder="1" applyAlignment="1">
      <alignment horizontal="center" vertical="center" shrinkToFit="1"/>
    </xf>
    <xf numFmtId="49" fontId="9" fillId="0" borderId="71" xfId="0" applyNumberFormat="1" applyFont="1" applyBorder="1" applyAlignment="1">
      <alignment horizontal="center" vertical="center" wrapText="1"/>
    </xf>
    <xf numFmtId="49" fontId="9" fillId="0" borderId="72" xfId="0" applyNumberFormat="1" applyFont="1" applyBorder="1" applyAlignment="1">
      <alignment horizontal="center" vertical="center" wrapText="1"/>
    </xf>
    <xf numFmtId="49" fontId="9" fillId="0" borderId="74" xfId="0" applyNumberFormat="1" applyFont="1" applyBorder="1" applyAlignment="1">
      <alignment horizontal="center" vertical="center" wrapText="1"/>
    </xf>
    <xf numFmtId="49" fontId="1" fillId="0" borderId="69" xfId="0" applyNumberFormat="1" applyFont="1" applyBorder="1" applyAlignment="1">
      <alignment horizontal="center" vertical="center"/>
    </xf>
    <xf numFmtId="49" fontId="1" fillId="0" borderId="70" xfId="0" applyNumberFormat="1" applyFont="1" applyBorder="1" applyAlignment="1">
      <alignment horizontal="center" vertical="center"/>
    </xf>
    <xf numFmtId="49" fontId="1" fillId="3" borderId="36" xfId="0" applyNumberFormat="1" applyFont="1" applyFill="1" applyBorder="1" applyAlignment="1">
      <alignment horizontal="center" vertical="center"/>
    </xf>
    <xf numFmtId="49" fontId="1" fillId="3" borderId="0" xfId="0" applyNumberFormat="1" applyFont="1" applyFill="1" applyAlignment="1">
      <alignment horizontal="center" vertical="center"/>
    </xf>
    <xf numFmtId="49" fontId="1" fillId="0" borderId="69" xfId="0" applyNumberFormat="1" applyFont="1" applyBorder="1" applyAlignment="1">
      <alignment horizontal="center" vertical="center" shrinkToFit="1"/>
    </xf>
    <xf numFmtId="49" fontId="39" fillId="6" borderId="71" xfId="0" applyNumberFormat="1" applyFont="1" applyFill="1" applyBorder="1" applyAlignment="1">
      <alignment horizontal="center" vertical="top" textRotation="255" wrapText="1"/>
    </xf>
    <xf numFmtId="49" fontId="39" fillId="6" borderId="72" xfId="0" applyNumberFormat="1" applyFont="1" applyFill="1" applyBorder="1" applyAlignment="1">
      <alignment horizontal="center" vertical="top" textRotation="255" wrapText="1"/>
    </xf>
    <xf numFmtId="49" fontId="0" fillId="0" borderId="70" xfId="0" applyNumberFormat="1" applyBorder="1" applyAlignment="1">
      <alignment horizontal="center" vertical="center" shrinkToFit="1"/>
    </xf>
    <xf numFmtId="49" fontId="0" fillId="0" borderId="44" xfId="0" applyNumberFormat="1" applyBorder="1" applyAlignment="1">
      <alignment horizontal="center" vertical="center" shrinkToFit="1"/>
    </xf>
    <xf numFmtId="49" fontId="0" fillId="3" borderId="0" xfId="0" applyNumberFormat="1" applyFill="1" applyAlignment="1">
      <alignment horizontal="center" vertical="center" shrinkToFit="1"/>
    </xf>
    <xf numFmtId="49" fontId="0" fillId="3" borderId="13" xfId="0" applyNumberFormat="1" applyFill="1" applyBorder="1" applyAlignment="1">
      <alignment horizontal="center" vertical="center" shrinkToFit="1"/>
    </xf>
    <xf numFmtId="49" fontId="0" fillId="0" borderId="15" xfId="0" applyNumberFormat="1" applyBorder="1" applyAlignment="1">
      <alignment horizontal="center" vertical="center" shrinkToFit="1"/>
    </xf>
    <xf numFmtId="49" fontId="0" fillId="3" borderId="5" xfId="0" applyNumberFormat="1" applyFill="1" applyBorder="1" applyAlignment="1">
      <alignment horizontal="center" vertical="center" shrinkToFit="1"/>
    </xf>
    <xf numFmtId="49" fontId="1" fillId="0" borderId="33" xfId="0" applyNumberFormat="1" applyFont="1" applyBorder="1" applyAlignment="1">
      <alignment horizontal="center" vertical="center" shrinkToFit="1"/>
    </xf>
    <xf numFmtId="49" fontId="1" fillId="0" borderId="33" xfId="0" quotePrefix="1" applyNumberFormat="1" applyFont="1" applyBorder="1" applyAlignment="1">
      <alignment horizontal="center" vertical="center" shrinkToFit="1"/>
    </xf>
    <xf numFmtId="49" fontId="1" fillId="0" borderId="70" xfId="0" quotePrefix="1" applyNumberFormat="1" applyFont="1" applyBorder="1" applyAlignment="1">
      <alignment horizontal="center" vertical="center" shrinkToFit="1"/>
    </xf>
    <xf numFmtId="49" fontId="1" fillId="0" borderId="15" xfId="0" quotePrefix="1" applyNumberFormat="1" applyFont="1" applyBorder="1" applyAlignment="1">
      <alignment horizontal="center" vertical="center" shrinkToFit="1"/>
    </xf>
    <xf numFmtId="49" fontId="1" fillId="3" borderId="25" xfId="0" quotePrefix="1" applyNumberFormat="1" applyFont="1" applyFill="1" applyBorder="1" applyAlignment="1">
      <alignment horizontal="center" vertical="center" shrinkToFit="1"/>
    </xf>
    <xf numFmtId="49" fontId="1" fillId="3" borderId="0" xfId="0" quotePrefix="1" applyNumberFormat="1" applyFont="1" applyFill="1" applyAlignment="1">
      <alignment horizontal="center" vertical="center" shrinkToFit="1"/>
    </xf>
    <xf numFmtId="49" fontId="1" fillId="3" borderId="5" xfId="0" quotePrefix="1" applyNumberFormat="1" applyFont="1" applyFill="1" applyBorder="1" applyAlignment="1">
      <alignment horizontal="center" vertical="center" shrinkToFit="1"/>
    </xf>
    <xf numFmtId="49" fontId="9" fillId="0" borderId="73" xfId="0" applyNumberFormat="1" applyFont="1" applyBorder="1" applyAlignment="1">
      <alignment horizontal="center" vertical="center" wrapText="1"/>
    </xf>
    <xf numFmtId="49" fontId="9" fillId="0" borderId="71" xfId="0" applyNumberFormat="1" applyFont="1" applyBorder="1" applyAlignment="1">
      <alignment horizontal="center" vertical="center" textRotation="255" wrapText="1"/>
    </xf>
    <xf numFmtId="49" fontId="9" fillId="0" borderId="72" xfId="0" applyNumberFormat="1" applyFont="1" applyBorder="1" applyAlignment="1">
      <alignment horizontal="center" vertical="center" textRotation="255" wrapText="1"/>
    </xf>
    <xf numFmtId="49" fontId="9" fillId="0" borderId="43" xfId="0" applyNumberFormat="1" applyFont="1" applyBorder="1" applyAlignment="1">
      <alignment horizontal="center" vertical="center" textRotation="255" wrapText="1"/>
    </xf>
    <xf numFmtId="49" fontId="0" fillId="0" borderId="70" xfId="0" quotePrefix="1" applyNumberFormat="1" applyBorder="1" applyAlignment="1">
      <alignment horizontal="center" vertical="center" shrinkToFit="1"/>
    </xf>
    <xf numFmtId="49" fontId="0" fillId="3" borderId="0" xfId="0" quotePrefix="1" applyNumberFormat="1" applyFill="1" applyAlignment="1">
      <alignment horizontal="center" vertical="center" shrinkToFit="1"/>
    </xf>
    <xf numFmtId="49" fontId="9" fillId="0" borderId="72" xfId="0" applyNumberFormat="1" applyFont="1" applyBorder="1" applyAlignment="1">
      <alignment horizontal="center" vertical="center" wrapText="1" shrinkToFit="1"/>
    </xf>
    <xf numFmtId="49" fontId="9" fillId="0" borderId="74" xfId="0" applyNumberFormat="1" applyFont="1" applyBorder="1" applyAlignment="1">
      <alignment horizontal="center" vertical="center" wrapText="1" shrinkToFit="1"/>
    </xf>
    <xf numFmtId="49" fontId="9" fillId="0" borderId="72" xfId="0" applyNumberFormat="1" applyFont="1" applyBorder="1" applyAlignment="1">
      <alignment horizontal="center" vertical="center" textRotation="255"/>
    </xf>
    <xf numFmtId="49" fontId="9" fillId="0" borderId="43" xfId="0" applyNumberFormat="1" applyFont="1" applyBorder="1" applyAlignment="1">
      <alignment horizontal="center" vertical="center" textRotation="255"/>
    </xf>
    <xf numFmtId="49" fontId="9" fillId="0" borderId="43" xfId="0" applyNumberFormat="1" applyFont="1" applyBorder="1" applyAlignment="1">
      <alignment horizontal="center" vertical="center" wrapText="1"/>
    </xf>
    <xf numFmtId="49" fontId="39" fillId="9" borderId="71" xfId="0" applyNumberFormat="1" applyFont="1" applyFill="1" applyBorder="1" applyAlignment="1">
      <alignment horizontal="center" vertical="top" textRotation="255"/>
    </xf>
    <xf numFmtId="49" fontId="39" fillId="9" borderId="72" xfId="0" applyNumberFormat="1" applyFont="1" applyFill="1" applyBorder="1" applyAlignment="1">
      <alignment horizontal="center" vertical="top" textRotation="255"/>
    </xf>
    <xf numFmtId="49" fontId="39" fillId="9" borderId="43" xfId="0" applyNumberFormat="1" applyFont="1" applyFill="1" applyBorder="1" applyAlignment="1">
      <alignment horizontal="center" vertical="top" textRotation="255"/>
    </xf>
    <xf numFmtId="49" fontId="5" fillId="0" borderId="6" xfId="0" applyNumberFormat="1" applyFont="1" applyBorder="1" applyAlignment="1">
      <alignment horizontal="left" vertical="center"/>
    </xf>
    <xf numFmtId="0" fontId="5" fillId="0" borderId="0" xfId="0" applyFont="1" applyAlignment="1">
      <alignment horizontal="left" vertical="center" wrapText="1" shrinkToFit="1"/>
    </xf>
    <xf numFmtId="0" fontId="4" fillId="0" borderId="84" xfId="0" applyFont="1" applyBorder="1" applyAlignment="1">
      <alignment horizontal="right" vertical="center"/>
    </xf>
    <xf numFmtId="0" fontId="5" fillId="0" borderId="0" xfId="0" applyFont="1" applyAlignment="1">
      <alignment horizontal="left" vertical="center" indent="1" shrinkToFit="1"/>
    </xf>
    <xf numFmtId="0" fontId="5" fillId="0" borderId="81" xfId="0" applyFont="1" applyBorder="1" applyAlignment="1">
      <alignment horizontal="left" vertical="center" indent="1" shrinkToFit="1"/>
    </xf>
    <xf numFmtId="0" fontId="5" fillId="0" borderId="0" xfId="0" applyFont="1" applyAlignment="1">
      <alignment horizontal="left" vertical="center" wrapText="1" indent="1"/>
    </xf>
    <xf numFmtId="0" fontId="5" fillId="0" borderId="81" xfId="0" applyFont="1" applyBorder="1" applyAlignment="1">
      <alignment horizontal="left" vertical="center" wrapText="1" indent="1"/>
    </xf>
    <xf numFmtId="0" fontId="38" fillId="0" borderId="0" xfId="0" applyFont="1" applyAlignment="1">
      <alignment horizontal="center" shrinkToFit="1"/>
    </xf>
    <xf numFmtId="0" fontId="5" fillId="0" borderId="79" xfId="0" applyFont="1" applyBorder="1" applyAlignment="1">
      <alignment horizontal="distributed" vertical="center" shrinkToFit="1"/>
    </xf>
    <xf numFmtId="0" fontId="5" fillId="0" borderId="0" xfId="0" applyFont="1" applyAlignment="1">
      <alignment horizontal="distributed" vertical="center" shrinkToFit="1"/>
    </xf>
    <xf numFmtId="49" fontId="5" fillId="0" borderId="0" xfId="0" applyNumberFormat="1" applyFont="1" applyAlignment="1">
      <alignment horizontal="left" vertical="center"/>
    </xf>
    <xf numFmtId="0" fontId="5" fillId="0" borderId="0" xfId="0" applyFont="1" applyAlignment="1">
      <alignment horizontal="distributed" vertical="center" wrapText="1" shrinkToFit="1"/>
    </xf>
    <xf numFmtId="0" fontId="12" fillId="0" borderId="22"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12" fillId="0" borderId="35" xfId="0" applyFont="1" applyBorder="1" applyAlignment="1">
      <alignment horizontal="center" vertical="center" wrapText="1" shrinkToFit="1"/>
    </xf>
    <xf numFmtId="0" fontId="12" fillId="0" borderId="22" xfId="0" applyFont="1" applyBorder="1" applyAlignment="1">
      <alignment vertical="center" wrapText="1"/>
    </xf>
    <xf numFmtId="0" fontId="12" fillId="0" borderId="21" xfId="0" applyFont="1" applyBorder="1" applyAlignment="1">
      <alignment vertical="center" wrapText="1"/>
    </xf>
    <xf numFmtId="0" fontId="12" fillId="0" borderId="19" xfId="0" applyFont="1" applyBorder="1" applyAlignment="1">
      <alignment vertical="center" wrapText="1" shrinkToFit="1"/>
    </xf>
    <xf numFmtId="0" fontId="21" fillId="0" borderId="21" xfId="0" applyFont="1" applyBorder="1" applyAlignment="1">
      <alignment vertical="center" wrapText="1" shrinkToFit="1"/>
    </xf>
    <xf numFmtId="0" fontId="12" fillId="0" borderId="22" xfId="0" applyFont="1" applyBorder="1" applyAlignment="1">
      <alignment vertical="center" wrapText="1" shrinkToFit="1"/>
    </xf>
    <xf numFmtId="0" fontId="12" fillId="0" borderId="22" xfId="0" applyFont="1" applyBorder="1" applyAlignment="1">
      <alignment horizontal="left" vertical="center" wrapText="1" shrinkToFit="1"/>
    </xf>
    <xf numFmtId="0" fontId="12" fillId="0" borderId="21" xfId="0" applyFont="1" applyBorder="1" applyAlignment="1">
      <alignment horizontal="left" vertical="center" wrapText="1" shrinkToFit="1"/>
    </xf>
    <xf numFmtId="0" fontId="4" fillId="0" borderId="78" xfId="0" applyFont="1" applyBorder="1" applyAlignment="1">
      <alignment horizontal="center" vertical="center"/>
    </xf>
    <xf numFmtId="0" fontId="4" fillId="0" borderId="77" xfId="0" applyFont="1" applyBorder="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5" fillId="0" borderId="82" xfId="0" applyFont="1" applyBorder="1" applyAlignment="1">
      <alignment horizontal="distributed" vertical="center" shrinkToFit="1"/>
    </xf>
    <xf numFmtId="0" fontId="4" fillId="0" borderId="21" xfId="0" applyFont="1" applyBorder="1" applyAlignment="1">
      <alignment horizontal="center" vertical="center"/>
    </xf>
    <xf numFmtId="0" fontId="4" fillId="0" borderId="1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37" fillId="0" borderId="22" xfId="0" applyFont="1" applyBorder="1" applyAlignment="1">
      <alignment horizontal="center" vertical="center"/>
    </xf>
    <xf numFmtId="0" fontId="37" fillId="0" borderId="19" xfId="0" applyFont="1" applyBorder="1" applyAlignment="1">
      <alignment horizontal="center" vertical="center"/>
    </xf>
    <xf numFmtId="0" fontId="5" fillId="0" borderId="19" xfId="0" applyFont="1" applyBorder="1" applyAlignment="1">
      <alignment horizontal="right" vertical="center"/>
    </xf>
    <xf numFmtId="0" fontId="5" fillId="0" borderId="35" xfId="0" applyFont="1" applyBorder="1" applyAlignment="1">
      <alignment horizontal="right"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35" xfId="0" applyFont="1" applyBorder="1" applyAlignment="1">
      <alignment horizontal="center" vertical="center"/>
    </xf>
    <xf numFmtId="0" fontId="5" fillId="0" borderId="82" xfId="0" applyFont="1" applyBorder="1" applyAlignment="1">
      <alignment horizontal="left" vertical="center" indent="1" shrinkToFit="1"/>
    </xf>
    <xf numFmtId="0" fontId="5" fillId="0" borderId="83" xfId="0" applyFont="1" applyBorder="1" applyAlignment="1">
      <alignment horizontal="left" vertical="center" indent="1" shrinkToFit="1"/>
    </xf>
    <xf numFmtId="0" fontId="14" fillId="0" borderId="0" xfId="0" applyFont="1" applyAlignment="1">
      <alignment horizontal="center" vertical="center"/>
    </xf>
    <xf numFmtId="0" fontId="5" fillId="0" borderId="79" xfId="0" applyFont="1" applyBorder="1" applyAlignment="1">
      <alignment horizontal="left" vertical="center" indent="1" shrinkToFit="1"/>
    </xf>
    <xf numFmtId="0" fontId="5" fillId="0" borderId="80" xfId="0" applyFont="1" applyBorder="1" applyAlignment="1">
      <alignment horizontal="left" vertical="center" indent="1" shrinkToFit="1"/>
    </xf>
    <xf numFmtId="0" fontId="38" fillId="0" borderId="7" xfId="0" applyFont="1" applyBorder="1" applyAlignment="1">
      <alignment horizontal="center" shrinkToFit="1"/>
    </xf>
    <xf numFmtId="0" fontId="19" fillId="0" borderId="0" xfId="0" applyFont="1" applyAlignment="1">
      <alignment horizontal="center" vertical="center"/>
    </xf>
    <xf numFmtId="0" fontId="16" fillId="0" borderId="0" xfId="0" applyFont="1" applyAlignment="1">
      <alignment horizontal="center" vertical="center"/>
    </xf>
    <xf numFmtId="0" fontId="5" fillId="0" borderId="34" xfId="0" quotePrefix="1" applyFont="1" applyBorder="1" applyAlignment="1">
      <alignment horizontal="center" vertical="center"/>
    </xf>
    <xf numFmtId="0" fontId="5" fillId="0" borderId="27" xfId="0" quotePrefix="1"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3" xfId="0" applyFont="1" applyBorder="1" applyAlignment="1">
      <alignment horizontal="center" vertical="center"/>
    </xf>
    <xf numFmtId="0" fontId="5" fillId="0" borderId="38" xfId="0" applyFont="1" applyBorder="1" applyAlignment="1">
      <alignment horizontal="center" vertical="center"/>
    </xf>
    <xf numFmtId="0" fontId="9" fillId="0" borderId="34"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38" xfId="0" applyFont="1" applyBorder="1" applyAlignment="1">
      <alignment horizontal="center" vertical="center" shrinkToFit="1"/>
    </xf>
    <xf numFmtId="0" fontId="5" fillId="0" borderId="0" xfId="0" applyFont="1" applyAlignment="1" applyProtection="1">
      <alignment horizontal="center"/>
      <protection locked="0"/>
    </xf>
    <xf numFmtId="0" fontId="1" fillId="0" borderId="0" xfId="4">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shrinkToFit="1"/>
    </xf>
    <xf numFmtId="0" fontId="12" fillId="0" borderId="1" xfId="0" applyFont="1" applyBorder="1" applyAlignment="1">
      <alignment horizontal="center" vertical="center" wrapText="1" shrinkToFit="1"/>
    </xf>
    <xf numFmtId="0" fontId="0" fillId="0" borderId="1" xfId="4" applyFont="1" applyBorder="1" applyAlignment="1">
      <alignment horizontal="center" vertical="center" wrapText="1"/>
    </xf>
    <xf numFmtId="0" fontId="0" fillId="0" borderId="1" xfId="0" applyBorder="1" applyAlignment="1">
      <alignment horizontal="center" vertical="center" wrapText="1" shrinkToFi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0" fillId="0" borderId="1" xfId="0" applyBorder="1" applyAlignment="1">
      <alignment horizontal="distributed" vertical="center" indent="4"/>
    </xf>
    <xf numFmtId="0" fontId="0" fillId="0" borderId="1" xfId="4" applyFont="1" applyBorder="1" applyAlignment="1">
      <alignment horizontal="center" vertical="center"/>
    </xf>
    <xf numFmtId="0" fontId="0" fillId="0" borderId="0" xfId="0" applyAlignment="1">
      <alignment horizontal="distributed" vertical="center" wrapText="1"/>
    </xf>
    <xf numFmtId="0" fontId="53" fillId="0" borderId="0" xfId="0" applyFont="1" applyAlignment="1">
      <alignment horizontal="center" vertical="center"/>
    </xf>
    <xf numFmtId="0" fontId="0" fillId="0" borderId="13" xfId="0" applyBorder="1" applyAlignment="1">
      <alignment horizontal="center" vertical="center"/>
    </xf>
    <xf numFmtId="49" fontId="0" fillId="0" borderId="0" xfId="0" applyNumberFormat="1" applyAlignment="1">
      <alignment horizontal="left" vertical="center"/>
    </xf>
    <xf numFmtId="49" fontId="57" fillId="0" borderId="0" xfId="0" applyNumberFormat="1" applyFont="1" applyAlignment="1">
      <alignment horizontal="center" vertical="center"/>
    </xf>
    <xf numFmtId="0" fontId="53" fillId="0" borderId="0" xfId="0" applyFont="1" applyAlignment="1">
      <alignment horizontal="distributed" vertical="center" indent="7"/>
    </xf>
    <xf numFmtId="49" fontId="57" fillId="0" borderId="0" xfId="0" applyNumberFormat="1" applyFont="1" applyAlignment="1">
      <alignment horizontal="right" vertical="center" indent="1"/>
    </xf>
    <xf numFmtId="0" fontId="57" fillId="0" borderId="0" xfId="0" applyFont="1" applyAlignment="1">
      <alignment vertical="justify" wrapText="1"/>
    </xf>
    <xf numFmtId="0" fontId="57" fillId="0" borderId="0" xfId="0" applyFont="1" applyAlignment="1">
      <alignment horizontal="center" vertical="center"/>
    </xf>
    <xf numFmtId="0" fontId="57" fillId="0" borderId="0" xfId="0" applyFont="1" applyAlignment="1">
      <alignment vertical="distributed" wrapText="1"/>
    </xf>
    <xf numFmtId="0" fontId="16" fillId="0" borderId="0" xfId="4" applyFont="1" applyAlignment="1">
      <alignment horizontal="right" vertical="center"/>
    </xf>
    <xf numFmtId="176" fontId="19" fillId="0" borderId="5" xfId="4" applyNumberFormat="1" applyFont="1" applyBorder="1" applyAlignment="1">
      <alignment horizontal="left" indent="1" shrinkToFit="1"/>
    </xf>
    <xf numFmtId="176" fontId="19" fillId="0" borderId="5" xfId="4" applyNumberFormat="1" applyFont="1" applyBorder="1" applyAlignment="1">
      <alignment shrinkToFit="1"/>
    </xf>
    <xf numFmtId="0" fontId="17" fillId="0" borderId="5" xfId="4" applyFont="1" applyBorder="1" applyAlignment="1" applyProtection="1">
      <alignment horizontal="left" indent="1"/>
      <protection locked="0"/>
    </xf>
    <xf numFmtId="0" fontId="17" fillId="0" borderId="0" xfId="4" applyFont="1" applyAlignment="1">
      <alignment horizontal="distributed"/>
    </xf>
    <xf numFmtId="0" fontId="17" fillId="0" borderId="0" xfId="4" applyFont="1" applyAlignment="1">
      <alignment horizontal="left"/>
    </xf>
    <xf numFmtId="0" fontId="24" fillId="0" borderId="0" xfId="4" applyFont="1" applyAlignment="1">
      <alignment horizontal="right" vertical="top" wrapText="1"/>
    </xf>
    <xf numFmtId="0" fontId="17" fillId="0" borderId="0" xfId="4" applyFont="1" applyAlignment="1">
      <alignment horizontal="right" vertical="top"/>
    </xf>
    <xf numFmtId="0" fontId="18" fillId="0" borderId="0" xfId="4" applyFont="1" applyAlignment="1">
      <alignment horizontal="center"/>
    </xf>
    <xf numFmtId="0" fontId="0" fillId="0" borderId="86" xfId="0" applyBorder="1">
      <alignment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_H19・20工事・委託申請書（案）" xfId="4" xr:uid="{00000000-0005-0000-0000-000004000000}"/>
  </cellStyles>
  <dxfs count="1">
    <dxf>
      <font>
        <b val="0"/>
        <i val="0"/>
        <strike val="0"/>
        <u/>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428625</xdr:colOff>
      <xdr:row>124</xdr:row>
      <xdr:rowOff>0</xdr:rowOff>
    </xdr:from>
    <xdr:to>
      <xdr:col>1</xdr:col>
      <xdr:colOff>419100</xdr:colOff>
      <xdr:row>124</xdr:row>
      <xdr:rowOff>0</xdr:rowOff>
    </xdr:to>
    <xdr:sp macro="" textlink="">
      <xdr:nvSpPr>
        <xdr:cNvPr id="62793" name="AutoShape 10">
          <a:extLst>
            <a:ext uri="{FF2B5EF4-FFF2-40B4-BE49-F238E27FC236}">
              <a16:creationId xmlns:a16="http://schemas.microsoft.com/office/drawing/2014/main" id="{00000000-0008-0000-0200-000049F50000}"/>
            </a:ext>
          </a:extLst>
        </xdr:cNvPr>
        <xdr:cNvSpPr>
          <a:spLocks/>
        </xdr:cNvSpPr>
      </xdr:nvSpPr>
      <xdr:spPr bwMode="auto">
        <a:xfrm flipH="1">
          <a:off x="733425" y="21821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428625</xdr:colOff>
      <xdr:row>124</xdr:row>
      <xdr:rowOff>0</xdr:rowOff>
    </xdr:from>
    <xdr:to>
      <xdr:col>17</xdr:col>
      <xdr:colOff>419100</xdr:colOff>
      <xdr:row>124</xdr:row>
      <xdr:rowOff>0</xdr:rowOff>
    </xdr:to>
    <xdr:sp macro="" textlink="">
      <xdr:nvSpPr>
        <xdr:cNvPr id="62794" name="AutoShape 11">
          <a:extLst>
            <a:ext uri="{FF2B5EF4-FFF2-40B4-BE49-F238E27FC236}">
              <a16:creationId xmlns:a16="http://schemas.microsoft.com/office/drawing/2014/main" id="{00000000-0008-0000-0200-00004AF50000}"/>
            </a:ext>
          </a:extLst>
        </xdr:cNvPr>
        <xdr:cNvSpPr>
          <a:spLocks/>
        </xdr:cNvSpPr>
      </xdr:nvSpPr>
      <xdr:spPr bwMode="auto">
        <a:xfrm flipH="1">
          <a:off x="13868400" y="21821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428625</xdr:colOff>
      <xdr:row>124</xdr:row>
      <xdr:rowOff>0</xdr:rowOff>
    </xdr:from>
    <xdr:to>
      <xdr:col>1</xdr:col>
      <xdr:colOff>419100</xdr:colOff>
      <xdr:row>124</xdr:row>
      <xdr:rowOff>0</xdr:rowOff>
    </xdr:to>
    <xdr:sp macro="" textlink="">
      <xdr:nvSpPr>
        <xdr:cNvPr id="62795" name="AutoShape 12">
          <a:extLst>
            <a:ext uri="{FF2B5EF4-FFF2-40B4-BE49-F238E27FC236}">
              <a16:creationId xmlns:a16="http://schemas.microsoft.com/office/drawing/2014/main" id="{00000000-0008-0000-0200-00004BF50000}"/>
            </a:ext>
          </a:extLst>
        </xdr:cNvPr>
        <xdr:cNvSpPr>
          <a:spLocks/>
        </xdr:cNvSpPr>
      </xdr:nvSpPr>
      <xdr:spPr bwMode="auto">
        <a:xfrm flipH="1">
          <a:off x="733425" y="21821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428625</xdr:colOff>
      <xdr:row>124</xdr:row>
      <xdr:rowOff>0</xdr:rowOff>
    </xdr:from>
    <xdr:to>
      <xdr:col>1</xdr:col>
      <xdr:colOff>419100</xdr:colOff>
      <xdr:row>124</xdr:row>
      <xdr:rowOff>0</xdr:rowOff>
    </xdr:to>
    <xdr:sp macro="" textlink="">
      <xdr:nvSpPr>
        <xdr:cNvPr id="62796" name="AutoShape 13">
          <a:extLst>
            <a:ext uri="{FF2B5EF4-FFF2-40B4-BE49-F238E27FC236}">
              <a16:creationId xmlns:a16="http://schemas.microsoft.com/office/drawing/2014/main" id="{00000000-0008-0000-0200-00004CF50000}"/>
            </a:ext>
          </a:extLst>
        </xdr:cNvPr>
        <xdr:cNvSpPr>
          <a:spLocks/>
        </xdr:cNvSpPr>
      </xdr:nvSpPr>
      <xdr:spPr bwMode="auto">
        <a:xfrm flipH="1">
          <a:off x="733425" y="218217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152400</xdr:colOff>
      <xdr:row>6</xdr:row>
      <xdr:rowOff>28575</xdr:rowOff>
    </xdr:from>
    <xdr:to>
      <xdr:col>14</xdr:col>
      <xdr:colOff>200025</xdr:colOff>
      <xdr:row>8</xdr:row>
      <xdr:rowOff>0</xdr:rowOff>
    </xdr:to>
    <xdr:sp macro="" textlink="">
      <xdr:nvSpPr>
        <xdr:cNvPr id="7180" name="Oval 12">
          <a:extLst>
            <a:ext uri="{FF2B5EF4-FFF2-40B4-BE49-F238E27FC236}">
              <a16:creationId xmlns:a16="http://schemas.microsoft.com/office/drawing/2014/main" id="{00000000-0008-0000-0300-00000C1C0000}"/>
            </a:ext>
          </a:extLst>
        </xdr:cNvPr>
        <xdr:cNvSpPr>
          <a:spLocks noChangeArrowheads="1"/>
        </xdr:cNvSpPr>
      </xdr:nvSpPr>
      <xdr:spPr bwMode="auto">
        <a:xfrm>
          <a:off x="4848225" y="4667250"/>
          <a:ext cx="361950" cy="352425"/>
        </a:xfrm>
        <a:prstGeom prst="ellipse">
          <a:avLst/>
        </a:prstGeom>
        <a:noFill/>
        <a:ln w="9525">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Ｐゴシック"/>
              <a:ea typeface="ＭＳ Ｐゴシック"/>
            </a:rPr>
            <a:t>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1619250</xdr:colOff>
      <xdr:row>9</xdr:row>
      <xdr:rowOff>66675</xdr:rowOff>
    </xdr:from>
    <xdr:to>
      <xdr:col>4</xdr:col>
      <xdr:colOff>2019300</xdr:colOff>
      <xdr:row>9</xdr:row>
      <xdr:rowOff>466725</xdr:rowOff>
    </xdr:to>
    <xdr:sp macro="" textlink="">
      <xdr:nvSpPr>
        <xdr:cNvPr id="9217" name="Oval 1">
          <a:extLst>
            <a:ext uri="{FF2B5EF4-FFF2-40B4-BE49-F238E27FC236}">
              <a16:creationId xmlns:a16="http://schemas.microsoft.com/office/drawing/2014/main" id="{00000000-0008-0000-0800-000001240000}"/>
            </a:ext>
          </a:extLst>
        </xdr:cNvPr>
        <xdr:cNvSpPr>
          <a:spLocks noChangeArrowheads="1"/>
        </xdr:cNvSpPr>
      </xdr:nvSpPr>
      <xdr:spPr bwMode="auto">
        <a:xfrm>
          <a:off x="5657850" y="3457575"/>
          <a:ext cx="400050" cy="40005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実印</a:t>
          </a:r>
        </a:p>
      </xdr:txBody>
    </xdr:sp>
    <xdr:clientData/>
  </xdr:twoCellAnchor>
  <xdr:twoCellAnchor>
    <xdr:from>
      <xdr:col>4</xdr:col>
      <xdr:colOff>1619250</xdr:colOff>
      <xdr:row>21</xdr:row>
      <xdr:rowOff>66675</xdr:rowOff>
    </xdr:from>
    <xdr:to>
      <xdr:col>4</xdr:col>
      <xdr:colOff>2019300</xdr:colOff>
      <xdr:row>21</xdr:row>
      <xdr:rowOff>466725</xdr:rowOff>
    </xdr:to>
    <xdr:sp macro="" textlink="">
      <xdr:nvSpPr>
        <xdr:cNvPr id="9218" name="Oval 2">
          <a:extLst>
            <a:ext uri="{FF2B5EF4-FFF2-40B4-BE49-F238E27FC236}">
              <a16:creationId xmlns:a16="http://schemas.microsoft.com/office/drawing/2014/main" id="{00000000-0008-0000-0800-000002240000}"/>
            </a:ext>
          </a:extLst>
        </xdr:cNvPr>
        <xdr:cNvSpPr>
          <a:spLocks noChangeArrowheads="1"/>
        </xdr:cNvSpPr>
      </xdr:nvSpPr>
      <xdr:spPr bwMode="auto">
        <a:xfrm>
          <a:off x="5657850" y="8639175"/>
          <a:ext cx="400050" cy="400050"/>
        </a:xfrm>
        <a:prstGeom prst="ellipse">
          <a:avLst/>
        </a:prstGeom>
        <a:solidFill>
          <a:srgbClr val="FFFFFF"/>
        </a:solidFill>
        <a:ln w="9525" cap="rnd">
          <a:solidFill>
            <a:srgbClr val="000000"/>
          </a:solidFill>
          <a:prstDash val="sysDot"/>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明朝"/>
              <a:ea typeface="ＭＳ Ｐ明朝"/>
            </a:rPr>
            <a:t>使用印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ukumi06/Downloads/&#20185;&#21488;&#24066;&#20837;&#21147;&#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要領"/>
      <sheetName val="入力シート"/>
      <sheetName val="営業種目コード一覧表"/>
      <sheetName val="主要取扱品目（業務）名表入力例"/>
      <sheetName val="主要取扱品目（業務）名表入力シート"/>
      <sheetName val="業務経歴入力シート"/>
      <sheetName val="出力シート１"/>
      <sheetName val="出力シート２(入札参加資格登録カード）"/>
      <sheetName val="リストシート"/>
    </sheetNames>
    <sheetDataSet>
      <sheetData sheetId="0"/>
      <sheetData sheetId="1"/>
      <sheetData sheetId="2"/>
      <sheetData sheetId="3"/>
      <sheetData sheetId="4"/>
      <sheetData sheetId="5"/>
      <sheetData sheetId="6"/>
      <sheetData sheetId="7"/>
      <sheetData sheetId="8">
        <row r="2">
          <cell r="I2" t="str">
            <v>101 医療・衛生</v>
          </cell>
          <cell r="J2" t="str">
            <v>101001</v>
          </cell>
          <cell r="K2" t="str">
            <v>001　医薬品・衛生材料</v>
          </cell>
          <cell r="L2" t="str">
            <v xml:space="preserve"> 医薬品・衛生材料</v>
          </cell>
        </row>
        <row r="3">
          <cell r="I3" t="str">
            <v>102 衣料・繊維</v>
          </cell>
          <cell r="J3" t="str">
            <v>101002</v>
          </cell>
          <cell r="K3" t="str">
            <v>002　医療機械器具</v>
          </cell>
          <cell r="L3" t="str">
            <v xml:space="preserve"> 医療機械器具</v>
          </cell>
        </row>
        <row r="4">
          <cell r="I4" t="str">
            <v>103 印刷・製本</v>
          </cell>
          <cell r="J4" t="str">
            <v>101003</v>
          </cell>
          <cell r="K4" t="str">
            <v>003　ﾚﾝﾄｹﾞﾝ機械器具</v>
          </cell>
          <cell r="L4" t="str">
            <v xml:space="preserve"> ﾚﾝﾄｹﾞﾝ機械器具</v>
          </cell>
        </row>
        <row r="5">
          <cell r="I5" t="str">
            <v>104 機械・器具</v>
          </cell>
          <cell r="J5" t="str">
            <v>101004</v>
          </cell>
          <cell r="K5" t="str">
            <v>004　歯科用医療器材・薬品</v>
          </cell>
          <cell r="L5" t="str">
            <v xml:space="preserve"> 歯科用医療器材・薬品</v>
          </cell>
        </row>
        <row r="6">
          <cell r="I6" t="str">
            <v>105 電気機械・器具</v>
          </cell>
          <cell r="J6" t="str">
            <v>101005</v>
          </cell>
          <cell r="K6" t="str">
            <v>005　歯科技工</v>
          </cell>
          <cell r="L6" t="str">
            <v xml:space="preserve"> 歯科技工</v>
          </cell>
        </row>
        <row r="7">
          <cell r="I7" t="str">
            <v>106 精密機械</v>
          </cell>
          <cell r="J7" t="str">
            <v>101006</v>
          </cell>
          <cell r="K7" t="str">
            <v>006　防疫剤・農業薬品</v>
          </cell>
          <cell r="L7" t="str">
            <v xml:space="preserve"> 防疫剤・農業薬品</v>
          </cell>
        </row>
        <row r="8">
          <cell r="I8" t="str">
            <v>107 資　材</v>
          </cell>
          <cell r="J8" t="str">
            <v>101007</v>
          </cell>
          <cell r="K8" t="str">
            <v>007　動物用医療器材・薬品</v>
          </cell>
          <cell r="L8" t="str">
            <v xml:space="preserve"> 動物用医療器材・薬品</v>
          </cell>
        </row>
        <row r="9">
          <cell r="I9" t="str">
            <v>108 事務機器・用品</v>
          </cell>
          <cell r="J9" t="str">
            <v>101008</v>
          </cell>
          <cell r="K9" t="str">
            <v>008　工業薬品</v>
          </cell>
          <cell r="L9" t="str">
            <v xml:space="preserve"> 工業薬品</v>
          </cell>
        </row>
        <row r="10">
          <cell r="I10" t="str">
            <v>109 消防・標識</v>
          </cell>
          <cell r="J10" t="str">
            <v>101009</v>
          </cell>
          <cell r="K10" t="str">
            <v>009　試薬</v>
          </cell>
          <cell r="L10" t="str">
            <v xml:space="preserve"> 試薬</v>
          </cell>
        </row>
        <row r="11">
          <cell r="I11" t="str">
            <v>110 日用品・ギフト用品</v>
          </cell>
          <cell r="J11" t="str">
            <v>102001</v>
          </cell>
          <cell r="K11" t="str">
            <v>001　寝具</v>
          </cell>
          <cell r="L11" t="str">
            <v xml:space="preserve"> 寝具</v>
          </cell>
        </row>
        <row r="12">
          <cell r="I12" t="str">
            <v>111 燃　料</v>
          </cell>
          <cell r="J12" t="str">
            <v>102002</v>
          </cell>
          <cell r="K12" t="str">
            <v>002　帆布</v>
          </cell>
          <cell r="L12" t="str">
            <v xml:space="preserve"> 帆布</v>
          </cell>
        </row>
        <row r="13">
          <cell r="I13" t="str">
            <v>112 農林水産</v>
          </cell>
          <cell r="J13" t="str">
            <v>102003</v>
          </cell>
          <cell r="K13" t="str">
            <v>003　染色</v>
          </cell>
          <cell r="L13" t="str">
            <v xml:space="preserve"> 染色</v>
          </cell>
        </row>
        <row r="14">
          <cell r="I14" t="str">
            <v>113 輸送機器</v>
          </cell>
          <cell r="J14" t="str">
            <v>102004</v>
          </cell>
          <cell r="K14" t="str">
            <v>004　被服・縫製</v>
          </cell>
          <cell r="L14" t="str">
            <v xml:space="preserve"> 被服・縫製</v>
          </cell>
        </row>
        <row r="15">
          <cell r="I15" t="str">
            <v>114 その他物品販売</v>
          </cell>
          <cell r="J15" t="str">
            <v>102005</v>
          </cell>
          <cell r="K15" t="str">
            <v>005　皮革・ゴム製品</v>
          </cell>
          <cell r="L15" t="str">
            <v xml:space="preserve"> 皮革・ゴム製品</v>
          </cell>
        </row>
        <row r="16">
          <cell r="I16" t="str">
            <v>115 不用品買受</v>
          </cell>
          <cell r="J16" t="str">
            <v>102006</v>
          </cell>
          <cell r="K16" t="str">
            <v>006　室内装飾</v>
          </cell>
          <cell r="L16" t="str">
            <v xml:space="preserve"> 室内装飾</v>
          </cell>
        </row>
        <row r="17">
          <cell r="I17" t="str">
            <v>116 サービス</v>
          </cell>
          <cell r="J17" t="str">
            <v>103001</v>
          </cell>
          <cell r="K17" t="str">
            <v>001　一般印刷</v>
          </cell>
          <cell r="L17" t="str">
            <v xml:space="preserve"> 一般印刷</v>
          </cell>
        </row>
        <row r="18">
          <cell r="I18" t="str">
            <v>117 清掃等</v>
          </cell>
          <cell r="J18" t="str">
            <v>103002</v>
          </cell>
          <cell r="K18" t="str">
            <v>002　フォーム印刷</v>
          </cell>
          <cell r="L18" t="str">
            <v xml:space="preserve"> フォーム印刷</v>
          </cell>
        </row>
        <row r="19">
          <cell r="I19" t="str">
            <v>118 警　備</v>
          </cell>
          <cell r="J19" t="str">
            <v>103003</v>
          </cell>
          <cell r="K19" t="str">
            <v>003　特殊印刷</v>
          </cell>
          <cell r="L19" t="str">
            <v xml:space="preserve"> 特殊印刷</v>
          </cell>
        </row>
        <row r="20">
          <cell r="J20" t="str">
            <v>103004</v>
          </cell>
          <cell r="K20" t="str">
            <v>004　地図・航空写真</v>
          </cell>
          <cell r="L20" t="str">
            <v xml:space="preserve"> 地図・航空写真</v>
          </cell>
        </row>
        <row r="21">
          <cell r="J21" t="str">
            <v>103005</v>
          </cell>
          <cell r="K21" t="str">
            <v>005　製本</v>
          </cell>
          <cell r="L21" t="str">
            <v xml:space="preserve"> 製本</v>
          </cell>
        </row>
        <row r="22">
          <cell r="J22" t="str">
            <v>103006</v>
          </cell>
          <cell r="K22" t="str">
            <v>006　複写・青写真焼付け</v>
          </cell>
          <cell r="L22" t="str">
            <v xml:space="preserve"> 複写・青写真焼付け</v>
          </cell>
        </row>
        <row r="23">
          <cell r="J23" t="str">
            <v>104001</v>
          </cell>
          <cell r="K23" t="str">
            <v>001　土木建築用機械器具</v>
          </cell>
          <cell r="L23" t="str">
            <v xml:space="preserve"> 木建築用機械器具</v>
          </cell>
        </row>
        <row r="24">
          <cell r="J24" t="str">
            <v>104002</v>
          </cell>
          <cell r="K24" t="str">
            <v>002　農業用機械器具</v>
          </cell>
          <cell r="L24" t="str">
            <v xml:space="preserve"> 農業用機械器具</v>
          </cell>
        </row>
        <row r="25">
          <cell r="J25" t="str">
            <v>104003</v>
          </cell>
          <cell r="K25" t="str">
            <v>003　ﾎﾞｲﾗｰ・空調機器</v>
          </cell>
          <cell r="L25" t="str">
            <v xml:space="preserve"> ﾎﾞｲﾗｰ・空調機器</v>
          </cell>
        </row>
        <row r="26">
          <cell r="J26" t="str">
            <v>104004</v>
          </cell>
          <cell r="K26" t="str">
            <v>004　厨房用機械器具</v>
          </cell>
          <cell r="L26" t="str">
            <v xml:space="preserve"> 厨房用機械器具</v>
          </cell>
        </row>
        <row r="27">
          <cell r="J27" t="str">
            <v>104005</v>
          </cell>
          <cell r="K27" t="str">
            <v>005　産業用機械器具</v>
          </cell>
          <cell r="L27" t="str">
            <v xml:space="preserve"> 産業用機械器具</v>
          </cell>
        </row>
        <row r="28">
          <cell r="J28" t="str">
            <v>104006</v>
          </cell>
          <cell r="K28" t="str">
            <v>006　工作用機械器具</v>
          </cell>
          <cell r="L28" t="str">
            <v xml:space="preserve"> 工作用機械器具</v>
          </cell>
        </row>
        <row r="29">
          <cell r="J29" t="str">
            <v>104007</v>
          </cell>
          <cell r="K29" t="str">
            <v>007　工具・部品</v>
          </cell>
          <cell r="L29" t="str">
            <v xml:space="preserve"> 工具・部品</v>
          </cell>
        </row>
        <row r="30">
          <cell r="J30" t="str">
            <v>104008</v>
          </cell>
          <cell r="K30" t="str">
            <v>008　各種ﾌﾟﾗﾝﾄ・ｼｽﾃﾑ</v>
          </cell>
          <cell r="L30" t="str">
            <v xml:space="preserve"> 各種ﾌﾟﾗﾝﾄ・ｼｽﾃﾑ</v>
          </cell>
        </row>
        <row r="31">
          <cell r="J31" t="str">
            <v>104009</v>
          </cell>
          <cell r="K31" t="str">
            <v>009　ガス・石油機器</v>
          </cell>
          <cell r="L31" t="str">
            <v xml:space="preserve"> ガス・石油機器</v>
          </cell>
        </row>
        <row r="32">
          <cell r="J32" t="str">
            <v>105001</v>
          </cell>
          <cell r="K32" t="str">
            <v>001　家電製品</v>
          </cell>
          <cell r="L32" t="str">
            <v xml:space="preserve"> 家電製品</v>
          </cell>
        </row>
        <row r="33">
          <cell r="J33" t="str">
            <v>105002</v>
          </cell>
          <cell r="K33" t="str">
            <v>002　視聴覚機器</v>
          </cell>
          <cell r="L33" t="str">
            <v xml:space="preserve"> 視聴覚機器</v>
          </cell>
        </row>
        <row r="34">
          <cell r="J34" t="str">
            <v>105003</v>
          </cell>
          <cell r="K34" t="str">
            <v>003　通信機器</v>
          </cell>
          <cell r="L34" t="str">
            <v xml:space="preserve"> 通信機器</v>
          </cell>
        </row>
        <row r="35">
          <cell r="J35" t="str">
            <v>105004</v>
          </cell>
          <cell r="K35" t="str">
            <v>004　照明機器</v>
          </cell>
          <cell r="L35" t="str">
            <v xml:space="preserve"> 照明機器</v>
          </cell>
        </row>
        <row r="36">
          <cell r="J36" t="str">
            <v>105005</v>
          </cell>
          <cell r="K36" t="str">
            <v>005　情報処理用機器</v>
          </cell>
          <cell r="L36" t="str">
            <v xml:space="preserve"> 情報処理用機器</v>
          </cell>
        </row>
        <row r="37">
          <cell r="J37" t="str">
            <v>105006</v>
          </cell>
          <cell r="K37" t="str">
            <v>006　情報処理用品</v>
          </cell>
          <cell r="L37" t="str">
            <v xml:space="preserve"> 情報処理用品</v>
          </cell>
        </row>
        <row r="38">
          <cell r="J38" t="str">
            <v>105007</v>
          </cell>
          <cell r="K38" t="str">
            <v>007　産業用電気機械・部品</v>
          </cell>
          <cell r="L38" t="str">
            <v xml:space="preserve"> 産業用電気機械・部品</v>
          </cell>
        </row>
        <row r="39">
          <cell r="J39" t="str">
            <v>105008</v>
          </cell>
          <cell r="K39" t="str">
            <v>008　バッテリー</v>
          </cell>
          <cell r="L39" t="str">
            <v xml:space="preserve"> バッテリー</v>
          </cell>
        </row>
        <row r="40">
          <cell r="J40" t="str">
            <v>106001</v>
          </cell>
          <cell r="K40" t="str">
            <v>001　写真機</v>
          </cell>
          <cell r="L40" t="str">
            <v xml:space="preserve"> 写真機</v>
          </cell>
        </row>
        <row r="41">
          <cell r="J41" t="str">
            <v>106002</v>
          </cell>
          <cell r="K41" t="str">
            <v>002　Ｄ・Ｐ・E</v>
          </cell>
          <cell r="L41" t="str">
            <v xml:space="preserve"> Ｄ・Ｐ・E</v>
          </cell>
        </row>
        <row r="42">
          <cell r="J42" t="str">
            <v>106003</v>
          </cell>
          <cell r="K42" t="str">
            <v>003　楽器</v>
          </cell>
          <cell r="L42" t="str">
            <v xml:space="preserve"> 楽器</v>
          </cell>
        </row>
        <row r="43">
          <cell r="J43" t="str">
            <v>106004</v>
          </cell>
          <cell r="K43" t="str">
            <v>004　時計</v>
          </cell>
          <cell r="L43" t="str">
            <v xml:space="preserve"> 時計</v>
          </cell>
        </row>
        <row r="44">
          <cell r="J44" t="str">
            <v>106005</v>
          </cell>
          <cell r="K44" t="str">
            <v>005　ミシン</v>
          </cell>
          <cell r="L44" t="str">
            <v xml:space="preserve"> ミシン</v>
          </cell>
        </row>
        <row r="45">
          <cell r="J45" t="str">
            <v>106006</v>
          </cell>
          <cell r="K45" t="str">
            <v>006　試験実験機器</v>
          </cell>
          <cell r="L45" t="str">
            <v xml:space="preserve"> 試験実験機器</v>
          </cell>
        </row>
        <row r="46">
          <cell r="J46" t="str">
            <v>106007</v>
          </cell>
          <cell r="K46" t="str">
            <v>007　計測量機器</v>
          </cell>
          <cell r="L46" t="str">
            <v xml:space="preserve"> 計測量機器</v>
          </cell>
        </row>
        <row r="47">
          <cell r="J47" t="str">
            <v>106008</v>
          </cell>
          <cell r="K47" t="str">
            <v>008　公害関係機器</v>
          </cell>
          <cell r="L47" t="str">
            <v xml:space="preserve"> 公害関係機器</v>
          </cell>
        </row>
        <row r="48">
          <cell r="J48" t="str">
            <v>107001</v>
          </cell>
          <cell r="K48" t="str">
            <v>001　ｺﾝｸﾘｰﾄ二次製品</v>
          </cell>
          <cell r="L48" t="str">
            <v xml:space="preserve"> ｺﾝｸﾘｰﾄ二次製品</v>
          </cell>
        </row>
        <row r="49">
          <cell r="J49" t="str">
            <v>107002</v>
          </cell>
          <cell r="K49" t="str">
            <v>002　ヒューム管</v>
          </cell>
          <cell r="L49" t="str">
            <v xml:space="preserve"> ヒューム管</v>
          </cell>
        </row>
        <row r="50">
          <cell r="J50" t="str">
            <v>107003</v>
          </cell>
          <cell r="K50" t="str">
            <v>003　骨材・石材</v>
          </cell>
          <cell r="L50" t="str">
            <v xml:space="preserve"> 骨材・石材</v>
          </cell>
        </row>
        <row r="51">
          <cell r="J51" t="str">
            <v>107004</v>
          </cell>
          <cell r="K51" t="str">
            <v>004　道路材</v>
          </cell>
          <cell r="L51" t="str">
            <v xml:space="preserve"> 道路材</v>
          </cell>
        </row>
        <row r="52">
          <cell r="J52" t="str">
            <v>107005</v>
          </cell>
          <cell r="K52" t="str">
            <v>005　建材・木材</v>
          </cell>
          <cell r="L52" t="str">
            <v xml:space="preserve"> 建材・木材</v>
          </cell>
        </row>
        <row r="53">
          <cell r="J53" t="str">
            <v>107006</v>
          </cell>
          <cell r="K53" t="str">
            <v>006　給排水資材</v>
          </cell>
          <cell r="L53" t="str">
            <v xml:space="preserve"> 給排水資材</v>
          </cell>
        </row>
        <row r="54">
          <cell r="J54" t="str">
            <v>107007</v>
          </cell>
          <cell r="K54" t="str">
            <v>007　電設資材</v>
          </cell>
          <cell r="L54" t="str">
            <v xml:space="preserve"> 電設資材</v>
          </cell>
        </row>
        <row r="55">
          <cell r="J55" t="str">
            <v>107008</v>
          </cell>
          <cell r="K55" t="str">
            <v>008　ガス供給資材</v>
          </cell>
          <cell r="L55" t="str">
            <v xml:space="preserve"> ガス供給資材</v>
          </cell>
        </row>
        <row r="56">
          <cell r="J56" t="str">
            <v>107009</v>
          </cell>
          <cell r="K56" t="str">
            <v>009　鋼材</v>
          </cell>
          <cell r="L56" t="str">
            <v xml:space="preserve"> 鋼材</v>
          </cell>
        </row>
        <row r="57">
          <cell r="J57" t="str">
            <v>107010</v>
          </cell>
          <cell r="K57" t="str">
            <v>010　鉄工加工品</v>
          </cell>
          <cell r="L57" t="str">
            <v xml:space="preserve"> 鉄工加工品</v>
          </cell>
        </row>
        <row r="58">
          <cell r="J58" t="str">
            <v>107011</v>
          </cell>
          <cell r="K58" t="str">
            <v>011　鋳鉄・鉄蓋</v>
          </cell>
          <cell r="L58" t="str">
            <v xml:space="preserve"> 鋳鉄・鉄蓋</v>
          </cell>
        </row>
        <row r="59">
          <cell r="J59" t="str">
            <v>107012</v>
          </cell>
          <cell r="K59" t="str">
            <v>012　塩ビ・ｺﾞﾑ・ﾌﾟﾗｽﾁｯｸ製品</v>
          </cell>
          <cell r="L59" t="str">
            <v xml:space="preserve"> 塩ビ・ｺﾞﾑ・ﾌﾟﾗｽﾁｯｸ製品</v>
          </cell>
        </row>
        <row r="60">
          <cell r="J60" t="str">
            <v>107013</v>
          </cell>
          <cell r="K60" t="str">
            <v>013　塗料・接着剤</v>
          </cell>
          <cell r="L60" t="str">
            <v xml:space="preserve"> 塗料・接着剤</v>
          </cell>
        </row>
        <row r="61">
          <cell r="J61" t="str">
            <v>108001</v>
          </cell>
          <cell r="K61" t="str">
            <v>001　紙</v>
          </cell>
          <cell r="L61" t="str">
            <v xml:space="preserve"> 紙</v>
          </cell>
        </row>
        <row r="62">
          <cell r="J62" t="str">
            <v>108002</v>
          </cell>
          <cell r="K62" t="str">
            <v>002　木鋼製品</v>
          </cell>
          <cell r="L62" t="str">
            <v xml:space="preserve"> 木鋼製品</v>
          </cell>
        </row>
        <row r="63">
          <cell r="J63" t="str">
            <v>108003</v>
          </cell>
          <cell r="K63" t="str">
            <v>003　文具</v>
          </cell>
          <cell r="L63" t="str">
            <v xml:space="preserve"> 文具</v>
          </cell>
        </row>
        <row r="64">
          <cell r="J64" t="str">
            <v>108004</v>
          </cell>
          <cell r="K64" t="str">
            <v>004　事務機</v>
          </cell>
          <cell r="L64" t="str">
            <v xml:space="preserve"> 事務機</v>
          </cell>
        </row>
        <row r="65">
          <cell r="J65" t="str">
            <v>108005</v>
          </cell>
          <cell r="K65" t="str">
            <v>005　特殊事務機</v>
          </cell>
          <cell r="L65" t="str">
            <v xml:space="preserve"> 特殊事務機</v>
          </cell>
        </row>
        <row r="66">
          <cell r="J66" t="str">
            <v>108006</v>
          </cell>
          <cell r="K66" t="str">
            <v>006　図書</v>
          </cell>
          <cell r="L66" t="str">
            <v xml:space="preserve"> 図書</v>
          </cell>
        </row>
        <row r="67">
          <cell r="J67" t="str">
            <v>108007</v>
          </cell>
          <cell r="K67" t="str">
            <v>007　学校等教材教具</v>
          </cell>
          <cell r="L67" t="str">
            <v xml:space="preserve"> 学校等教材教具</v>
          </cell>
        </row>
        <row r="68">
          <cell r="J68" t="str">
            <v>108008</v>
          </cell>
          <cell r="K68" t="str">
            <v>008　運動用具</v>
          </cell>
          <cell r="L68" t="str">
            <v xml:space="preserve"> 運動用具</v>
          </cell>
        </row>
        <row r="69">
          <cell r="J69" t="str">
            <v>108009</v>
          </cell>
          <cell r="K69" t="str">
            <v>009　印</v>
          </cell>
          <cell r="L69" t="str">
            <v xml:space="preserve"> 印</v>
          </cell>
        </row>
        <row r="70">
          <cell r="J70" t="str">
            <v>108010</v>
          </cell>
          <cell r="K70" t="str">
            <v>010　遊具</v>
          </cell>
          <cell r="L70" t="str">
            <v xml:space="preserve"> 遊具</v>
          </cell>
        </row>
        <row r="71">
          <cell r="J71" t="str">
            <v>109001</v>
          </cell>
          <cell r="K71" t="str">
            <v>001　消防・保安</v>
          </cell>
          <cell r="L71" t="str">
            <v xml:space="preserve"> 消防・保安</v>
          </cell>
        </row>
        <row r="72">
          <cell r="J72" t="str">
            <v>109002</v>
          </cell>
          <cell r="K72" t="str">
            <v>002　標識</v>
          </cell>
          <cell r="L72" t="str">
            <v xml:space="preserve"> 標識</v>
          </cell>
        </row>
        <row r="73">
          <cell r="J73" t="str">
            <v>109003</v>
          </cell>
          <cell r="K73" t="str">
            <v>003　看板・標示板</v>
          </cell>
          <cell r="L73" t="str">
            <v xml:space="preserve"> 看板・標示板</v>
          </cell>
        </row>
        <row r="74">
          <cell r="J74" t="str">
            <v>110001</v>
          </cell>
          <cell r="K74" t="str">
            <v>001　金物・雑貨</v>
          </cell>
          <cell r="L74" t="str">
            <v xml:space="preserve"> 金物・雑貨</v>
          </cell>
        </row>
        <row r="75">
          <cell r="J75" t="str">
            <v>110002</v>
          </cell>
          <cell r="K75" t="str">
            <v>002　清掃器材</v>
          </cell>
          <cell r="L75" t="str">
            <v xml:space="preserve"> 清掃器材</v>
          </cell>
        </row>
        <row r="76">
          <cell r="J76" t="str">
            <v>110003</v>
          </cell>
          <cell r="K76" t="str">
            <v>003　陶磁器・漆器</v>
          </cell>
          <cell r="L76" t="str">
            <v xml:space="preserve"> 陶磁器・漆器</v>
          </cell>
        </row>
        <row r="77">
          <cell r="J77" t="str">
            <v>110004</v>
          </cell>
          <cell r="K77" t="str">
            <v>004　記章・カップ</v>
          </cell>
          <cell r="L77" t="str">
            <v xml:space="preserve"> 記章・カップ</v>
          </cell>
        </row>
        <row r="78">
          <cell r="J78" t="str">
            <v>110005</v>
          </cell>
          <cell r="K78" t="str">
            <v>005　ギフト用品</v>
          </cell>
          <cell r="L78" t="str">
            <v xml:space="preserve"> ギフト用品</v>
          </cell>
        </row>
        <row r="79">
          <cell r="J79" t="str">
            <v>110006</v>
          </cell>
          <cell r="K79" t="str">
            <v>006　美術・工芸品</v>
          </cell>
          <cell r="L79" t="str">
            <v xml:space="preserve"> 美術・工芸品</v>
          </cell>
        </row>
        <row r="80">
          <cell r="J80" t="str">
            <v>111001</v>
          </cell>
          <cell r="K80" t="str">
            <v>001　石油燃料</v>
          </cell>
          <cell r="L80" t="str">
            <v xml:space="preserve"> 石油燃料</v>
          </cell>
        </row>
        <row r="81">
          <cell r="J81" t="str">
            <v>111002</v>
          </cell>
          <cell r="K81" t="str">
            <v>002　石炭・プロパン</v>
          </cell>
          <cell r="L81" t="str">
            <v xml:space="preserve"> 石炭・プロパン</v>
          </cell>
        </row>
        <row r="82">
          <cell r="J82" t="str">
            <v>111003</v>
          </cell>
          <cell r="K82" t="str">
            <v>003　潤滑油</v>
          </cell>
          <cell r="L82" t="str">
            <v xml:space="preserve"> 潤滑油</v>
          </cell>
        </row>
        <row r="83">
          <cell r="J83" t="str">
            <v>112001</v>
          </cell>
          <cell r="K83" t="str">
            <v>001　食料品</v>
          </cell>
          <cell r="L83" t="str">
            <v xml:space="preserve"> 食料品</v>
          </cell>
        </row>
        <row r="84">
          <cell r="J84" t="str">
            <v>112002</v>
          </cell>
          <cell r="K84" t="str">
            <v>002　農園芸材料</v>
          </cell>
          <cell r="L84" t="str">
            <v xml:space="preserve"> 農園芸材料</v>
          </cell>
        </row>
        <row r="85">
          <cell r="J85" t="str">
            <v>112003</v>
          </cell>
          <cell r="K85" t="str">
            <v>003　動物</v>
          </cell>
          <cell r="L85" t="str">
            <v xml:space="preserve"> 動物</v>
          </cell>
        </row>
        <row r="86">
          <cell r="J86" t="str">
            <v>113001</v>
          </cell>
          <cell r="K86" t="str">
            <v>001　自動車</v>
          </cell>
          <cell r="L86" t="str">
            <v xml:space="preserve"> 自動車</v>
          </cell>
        </row>
        <row r="87">
          <cell r="J87" t="str">
            <v>113002</v>
          </cell>
          <cell r="K87" t="str">
            <v>002　大型・特殊車</v>
          </cell>
          <cell r="L87" t="str">
            <v xml:space="preserve"> 大型・特殊車</v>
          </cell>
        </row>
        <row r="88">
          <cell r="J88" t="str">
            <v>113003</v>
          </cell>
          <cell r="K88" t="str">
            <v>003　地下鉄</v>
          </cell>
          <cell r="L88" t="str">
            <v xml:space="preserve"> 地下鉄</v>
          </cell>
        </row>
        <row r="89">
          <cell r="J89" t="str">
            <v>113004</v>
          </cell>
          <cell r="K89" t="str">
            <v>004　自動車部品</v>
          </cell>
          <cell r="L89" t="str">
            <v xml:space="preserve"> 自動車部品</v>
          </cell>
        </row>
        <row r="90">
          <cell r="J90" t="str">
            <v>113005</v>
          </cell>
          <cell r="K90" t="str">
            <v>005　自動車修理</v>
          </cell>
          <cell r="L90" t="str">
            <v xml:space="preserve"> 自動車修理</v>
          </cell>
        </row>
        <row r="91">
          <cell r="J91" t="str">
            <v>113006</v>
          </cell>
          <cell r="K91" t="str">
            <v>006　二輪車</v>
          </cell>
          <cell r="L91" t="str">
            <v xml:space="preserve"> 二輪車</v>
          </cell>
        </row>
        <row r="92">
          <cell r="J92" t="str">
            <v>113007</v>
          </cell>
          <cell r="K92" t="str">
            <v>007　タイヤ</v>
          </cell>
          <cell r="L92" t="str">
            <v xml:space="preserve"> タイヤ</v>
          </cell>
        </row>
        <row r="93">
          <cell r="J93" t="str">
            <v>113008</v>
          </cell>
          <cell r="K93" t="str">
            <v>008　船舶・航空機</v>
          </cell>
          <cell r="L93" t="str">
            <v xml:space="preserve"> 船舶・航空機</v>
          </cell>
        </row>
        <row r="94">
          <cell r="J94" t="str">
            <v>114001</v>
          </cell>
          <cell r="K94" t="str">
            <v>001　その他物品販売</v>
          </cell>
          <cell r="L94" t="str">
            <v xml:space="preserve"> その他物品販売</v>
          </cell>
        </row>
        <row r="95">
          <cell r="J95" t="str">
            <v>115001</v>
          </cell>
          <cell r="K95" t="str">
            <v>001　不用品買受</v>
          </cell>
          <cell r="L95" t="str">
            <v xml:space="preserve"> 不用品買受</v>
          </cell>
        </row>
        <row r="96">
          <cell r="J96" t="str">
            <v>116001</v>
          </cell>
          <cell r="K96" t="str">
            <v>001　情報処理</v>
          </cell>
          <cell r="L96" t="str">
            <v xml:space="preserve"> 情報処理</v>
          </cell>
        </row>
        <row r="97">
          <cell r="J97" t="str">
            <v>116002</v>
          </cell>
          <cell r="K97" t="str">
            <v>002　ＯＡ機器賃貸</v>
          </cell>
          <cell r="L97" t="str">
            <v xml:space="preserve"> ＯＡ機器賃貸</v>
          </cell>
        </row>
        <row r="98">
          <cell r="J98" t="str">
            <v>116003</v>
          </cell>
          <cell r="K98" t="str">
            <v>003　その他賃貸</v>
          </cell>
          <cell r="L98" t="str">
            <v xml:space="preserve"> その他賃貸</v>
          </cell>
        </row>
        <row r="99">
          <cell r="J99" t="str">
            <v>116004</v>
          </cell>
          <cell r="K99" t="str">
            <v>004　運送</v>
          </cell>
          <cell r="L99" t="str">
            <v xml:space="preserve"> 運送</v>
          </cell>
        </row>
        <row r="100">
          <cell r="J100" t="str">
            <v>116005</v>
          </cell>
          <cell r="K100" t="str">
            <v>005　害虫駆除</v>
          </cell>
          <cell r="L100" t="str">
            <v xml:space="preserve"> 害虫駆除</v>
          </cell>
        </row>
        <row r="101">
          <cell r="J101" t="str">
            <v>116006</v>
          </cell>
          <cell r="K101" t="str">
            <v>006　クリーニング</v>
          </cell>
          <cell r="L101" t="str">
            <v xml:space="preserve"> クリーニング</v>
          </cell>
        </row>
        <row r="102">
          <cell r="J102" t="str">
            <v>116007</v>
          </cell>
          <cell r="K102" t="str">
            <v>007　広告宣伝</v>
          </cell>
          <cell r="L102" t="str">
            <v xml:space="preserve"> 広告宣伝</v>
          </cell>
        </row>
        <row r="103">
          <cell r="J103" t="str">
            <v>116008</v>
          </cell>
          <cell r="K103" t="str">
            <v>008　各種検査</v>
          </cell>
          <cell r="L103" t="str">
            <v xml:space="preserve"> 各種検査</v>
          </cell>
        </row>
        <row r="104">
          <cell r="J104" t="str">
            <v>116009</v>
          </cell>
          <cell r="K104" t="str">
            <v>009　各種調査</v>
          </cell>
          <cell r="L104" t="str">
            <v xml:space="preserve"> 各種調査</v>
          </cell>
        </row>
        <row r="105">
          <cell r="J105" t="str">
            <v>116010</v>
          </cell>
          <cell r="K105" t="str">
            <v>010　機械保守点検</v>
          </cell>
          <cell r="L105" t="str">
            <v xml:space="preserve"> 機械保守点検</v>
          </cell>
        </row>
        <row r="106">
          <cell r="J106" t="str">
            <v>116011</v>
          </cell>
          <cell r="K106" t="str">
            <v>011　その他サービス</v>
          </cell>
          <cell r="L106" t="str">
            <v xml:space="preserve"> その他サービス</v>
          </cell>
        </row>
        <row r="107">
          <cell r="J107" t="str">
            <v>117001</v>
          </cell>
          <cell r="K107" t="str">
            <v>001　ビルメンテナンス</v>
          </cell>
          <cell r="L107" t="str">
            <v xml:space="preserve"> ビルメンテナンス</v>
          </cell>
        </row>
        <row r="108">
          <cell r="J108" t="str">
            <v>117002</v>
          </cell>
          <cell r="K108" t="str">
            <v>002　その他清掃</v>
          </cell>
          <cell r="L108" t="str">
            <v xml:space="preserve"> その他清掃</v>
          </cell>
        </row>
        <row r="109">
          <cell r="J109" t="str">
            <v>117003</v>
          </cell>
          <cell r="K109" t="str">
            <v>003　廃棄物処理</v>
          </cell>
          <cell r="L109" t="str">
            <v xml:space="preserve"> 廃棄物処理</v>
          </cell>
        </row>
        <row r="110">
          <cell r="J110" t="str">
            <v>118001</v>
          </cell>
          <cell r="K110" t="str">
            <v>001　警備</v>
          </cell>
          <cell r="L110" t="str">
            <v xml:space="preserve"> 警備</v>
          </cell>
        </row>
        <row r="111">
          <cell r="L111" t="str">
            <v>←小分類コードを入力してください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spPr>
      <a:bodyPr vertOverflow="clip" rtlCol="0" anchor="ctr"/>
      <a:lstStyle>
        <a:defPPr rtl="0">
          <a:defRPr sz="1100" b="0" i="0" baseline="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L194"/>
  <sheetViews>
    <sheetView tabSelected="1" zoomScaleNormal="100" zoomScaleSheetLayoutView="100" workbookViewId="0">
      <selection activeCell="B109" sqref="B109:B110"/>
    </sheetView>
  </sheetViews>
  <sheetFormatPr defaultRowHeight="13.5" x14ac:dyDescent="0.15"/>
  <cols>
    <col min="1" max="1" width="5" style="101" customWidth="1"/>
    <col min="2" max="2" width="9" style="101"/>
    <col min="3" max="3" width="5.25" style="101" customWidth="1"/>
    <col min="4" max="4" width="7.875" style="101" customWidth="1"/>
    <col min="5" max="31" width="2.875" style="101" customWidth="1"/>
    <col min="32" max="32" width="4" style="101" customWidth="1"/>
    <col min="33" max="33" width="4.875" style="101" hidden="1" customWidth="1"/>
    <col min="34" max="34" width="2.625" style="101" hidden="1" customWidth="1"/>
    <col min="35" max="35" width="6.25" style="101" hidden="1" customWidth="1"/>
    <col min="36" max="36" width="4" style="101" hidden="1" customWidth="1"/>
    <col min="37" max="37" width="9.375" style="101" hidden="1" customWidth="1"/>
    <col min="38" max="38" width="6" style="101" hidden="1" customWidth="1"/>
    <col min="39" max="41" width="2.875" style="101" customWidth="1"/>
    <col min="42" max="16384" width="9" style="101"/>
  </cols>
  <sheetData>
    <row r="1" spans="1:31" ht="25.5" x14ac:dyDescent="0.15">
      <c r="A1" s="334" t="s">
        <v>846</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6"/>
    </row>
    <row r="2" spans="1:31" ht="17.25" customHeight="1" x14ac:dyDescent="0.15">
      <c r="A2" s="337" t="s">
        <v>1207</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9"/>
    </row>
    <row r="3" spans="1:31" ht="17.25" customHeight="1" x14ac:dyDescent="0.15">
      <c r="A3" s="337" t="s">
        <v>847</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9"/>
    </row>
    <row r="4" spans="1:31" ht="17.25" customHeight="1" x14ac:dyDescent="0.15">
      <c r="A4" s="337" t="s">
        <v>863</v>
      </c>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9"/>
    </row>
    <row r="5" spans="1:31" ht="17.25" customHeight="1" x14ac:dyDescent="0.15">
      <c r="A5" s="213" t="s">
        <v>918</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5"/>
    </row>
    <row r="6" spans="1:31" ht="12.75" customHeight="1" x14ac:dyDescent="0.15">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row>
    <row r="7" spans="1:31" ht="18.75" x14ac:dyDescent="0.15">
      <c r="A7" s="146" t="s">
        <v>352</v>
      </c>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row>
    <row r="8" spans="1:31" ht="20.25" customHeight="1" thickBot="1" x14ac:dyDescent="0.2">
      <c r="A8" s="250" t="s">
        <v>353</v>
      </c>
      <c r="B8" s="250"/>
      <c r="C8" s="256" t="s">
        <v>354</v>
      </c>
      <c r="D8" s="256"/>
      <c r="E8" s="194" t="s">
        <v>949</v>
      </c>
      <c r="F8" s="166"/>
      <c r="G8" s="167"/>
      <c r="H8" s="167"/>
      <c r="I8" s="166"/>
      <c r="J8" s="167"/>
      <c r="K8" s="167"/>
      <c r="L8" s="166"/>
      <c r="M8" s="167"/>
      <c r="N8" s="167"/>
      <c r="O8" s="166"/>
      <c r="P8" s="166"/>
      <c r="Q8" s="166"/>
      <c r="R8" s="166"/>
      <c r="S8" s="166"/>
      <c r="T8" s="166"/>
      <c r="U8" s="166"/>
      <c r="V8" s="166"/>
      <c r="W8" s="166"/>
      <c r="X8" s="166"/>
      <c r="Y8" s="166"/>
      <c r="Z8" s="166"/>
      <c r="AA8" s="166"/>
      <c r="AB8" s="166"/>
      <c r="AC8" s="166"/>
      <c r="AD8" s="166"/>
      <c r="AE8" s="168"/>
    </row>
    <row r="9" spans="1:31" ht="20.25" customHeight="1" thickBot="1" x14ac:dyDescent="0.2">
      <c r="A9" s="250"/>
      <c r="B9" s="250"/>
      <c r="C9" s="270" t="s">
        <v>233</v>
      </c>
      <c r="D9" s="270"/>
      <c r="E9" s="275" t="s">
        <v>1219</v>
      </c>
      <c r="F9" s="276"/>
      <c r="G9" s="272"/>
      <c r="H9" s="274"/>
      <c r="I9" s="166" t="s">
        <v>100</v>
      </c>
      <c r="J9" s="272"/>
      <c r="K9" s="274"/>
      <c r="L9" s="166" t="s">
        <v>220</v>
      </c>
      <c r="M9" s="272"/>
      <c r="N9" s="274"/>
      <c r="O9" s="166" t="s">
        <v>101</v>
      </c>
      <c r="P9" s="166"/>
      <c r="Q9" s="166"/>
      <c r="R9" s="166"/>
      <c r="S9" s="166"/>
      <c r="T9" s="166"/>
      <c r="U9" s="166"/>
      <c r="V9" s="166"/>
      <c r="W9" s="166"/>
      <c r="X9" s="166"/>
      <c r="Y9" s="166"/>
      <c r="Z9" s="166"/>
      <c r="AA9" s="166"/>
      <c r="AB9" s="166"/>
      <c r="AC9" s="166"/>
      <c r="AD9" s="166"/>
      <c r="AE9" s="168"/>
    </row>
    <row r="10" spans="1:31" ht="9" customHeight="1" x14ac:dyDescent="0.15">
      <c r="A10" s="147"/>
      <c r="B10" s="147"/>
      <c r="C10" s="148"/>
      <c r="D10" s="148"/>
      <c r="E10" s="147"/>
      <c r="F10" s="147"/>
      <c r="G10" s="149"/>
      <c r="H10" s="149"/>
      <c r="I10" s="150"/>
      <c r="J10" s="149"/>
      <c r="K10" s="149"/>
      <c r="L10" s="150"/>
      <c r="M10" s="149"/>
      <c r="N10" s="149"/>
      <c r="O10" s="150"/>
      <c r="P10" s="150"/>
      <c r="Q10" s="150"/>
      <c r="R10" s="150"/>
      <c r="S10" s="150"/>
      <c r="T10" s="150"/>
      <c r="U10" s="150"/>
      <c r="V10" s="150"/>
      <c r="W10" s="150"/>
      <c r="X10" s="150"/>
      <c r="Y10" s="150"/>
      <c r="Z10" s="150"/>
      <c r="AA10" s="150"/>
      <c r="AB10" s="150"/>
      <c r="AC10" s="150"/>
      <c r="AD10" s="150"/>
      <c r="AE10" s="150"/>
    </row>
    <row r="11" spans="1:31" ht="37.5" customHeight="1" thickBot="1" x14ac:dyDescent="0.2">
      <c r="A11" s="250" t="s">
        <v>355</v>
      </c>
      <c r="B11" s="250"/>
      <c r="C11" s="256" t="s">
        <v>354</v>
      </c>
      <c r="D11" s="256"/>
      <c r="E11" s="257" t="s">
        <v>955</v>
      </c>
      <c r="F11" s="267"/>
      <c r="G11" s="267"/>
      <c r="H11" s="267"/>
      <c r="I11" s="267"/>
      <c r="J11" s="268"/>
      <c r="K11" s="268"/>
      <c r="L11" s="268"/>
      <c r="M11" s="268"/>
      <c r="N11" s="268"/>
      <c r="O11" s="267"/>
      <c r="P11" s="268"/>
      <c r="Q11" s="268"/>
      <c r="R11" s="268"/>
      <c r="S11" s="268"/>
      <c r="T11" s="268"/>
      <c r="U11" s="268"/>
      <c r="V11" s="268"/>
      <c r="W11" s="268"/>
      <c r="X11" s="268"/>
      <c r="Y11" s="268"/>
      <c r="Z11" s="268"/>
      <c r="AA11" s="268"/>
      <c r="AB11" s="267"/>
      <c r="AC11" s="267"/>
      <c r="AD11" s="267"/>
      <c r="AE11" s="269"/>
    </row>
    <row r="12" spans="1:31" ht="20.25" customHeight="1" thickBot="1" x14ac:dyDescent="0.2">
      <c r="A12" s="250"/>
      <c r="B12" s="250"/>
      <c r="C12" s="270" t="s">
        <v>233</v>
      </c>
      <c r="D12" s="270"/>
      <c r="E12" s="271" t="s">
        <v>380</v>
      </c>
      <c r="F12" s="271"/>
      <c r="G12" s="271"/>
      <c r="H12" s="271"/>
      <c r="I12" s="271"/>
      <c r="J12" s="272"/>
      <c r="K12" s="273"/>
      <c r="L12" s="273"/>
      <c r="M12" s="273"/>
      <c r="N12" s="274"/>
      <c r="O12" s="166"/>
      <c r="P12" s="271"/>
      <c r="Q12" s="271"/>
      <c r="R12" s="271"/>
      <c r="S12" s="271"/>
      <c r="T12" s="271"/>
      <c r="U12" s="271"/>
      <c r="V12" s="271"/>
      <c r="W12" s="271"/>
      <c r="X12" s="271"/>
      <c r="Y12" s="271"/>
      <c r="Z12" s="271"/>
      <c r="AA12" s="271"/>
      <c r="AB12" s="166"/>
      <c r="AC12" s="166"/>
      <c r="AD12" s="166"/>
      <c r="AE12" s="168"/>
    </row>
    <row r="13" spans="1:31" x14ac:dyDescent="0.15">
      <c r="A13" s="151"/>
      <c r="B13" s="151"/>
      <c r="C13" s="151"/>
      <c r="D13" s="151"/>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row>
    <row r="14" spans="1:31" ht="18.75" x14ac:dyDescent="0.15">
      <c r="A14" s="146" t="s">
        <v>834</v>
      </c>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row>
    <row r="15" spans="1:31" ht="21.75" customHeight="1" x14ac:dyDescent="0.15">
      <c r="A15" s="152" t="s">
        <v>356</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row>
    <row r="16" spans="1:31" ht="50.25" customHeight="1" x14ac:dyDescent="0.15">
      <c r="A16" s="251" t="s">
        <v>357</v>
      </c>
      <c r="B16" s="254" t="s">
        <v>107</v>
      </c>
      <c r="C16" s="255" t="s">
        <v>354</v>
      </c>
      <c r="D16" s="256"/>
      <c r="E16" s="257" t="s">
        <v>935</v>
      </c>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9"/>
    </row>
    <row r="17" spans="1:31" ht="20.25" customHeight="1" thickBot="1" x14ac:dyDescent="0.2">
      <c r="A17" s="252"/>
      <c r="B17" s="254"/>
      <c r="C17" s="260" t="s">
        <v>43</v>
      </c>
      <c r="D17" s="261"/>
      <c r="E17" s="169" t="s">
        <v>839</v>
      </c>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70"/>
    </row>
    <row r="18" spans="1:31" ht="20.25" customHeight="1" thickBot="1" x14ac:dyDescent="0.2">
      <c r="A18" s="252"/>
      <c r="B18" s="254"/>
      <c r="C18" s="262" t="s">
        <v>233</v>
      </c>
      <c r="D18" s="263"/>
      <c r="E18" s="264"/>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6"/>
    </row>
    <row r="19" spans="1:31" ht="9" customHeight="1" x14ac:dyDescent="0.15">
      <c r="A19" s="252"/>
      <c r="B19" s="153"/>
      <c r="C19" s="150"/>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row>
    <row r="20" spans="1:31" ht="28.5" customHeight="1" x14ac:dyDescent="0.15">
      <c r="A20" s="252"/>
      <c r="B20" s="254" t="s">
        <v>381</v>
      </c>
      <c r="C20" s="255" t="s">
        <v>354</v>
      </c>
      <c r="D20" s="256"/>
      <c r="E20" s="257" t="s">
        <v>936</v>
      </c>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9"/>
    </row>
    <row r="21" spans="1:31" ht="20.25" customHeight="1" thickBot="1" x14ac:dyDescent="0.2">
      <c r="A21" s="252"/>
      <c r="B21" s="254"/>
      <c r="C21" s="260" t="s">
        <v>43</v>
      </c>
      <c r="D21" s="261"/>
      <c r="E21" s="169" t="s">
        <v>852</v>
      </c>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70"/>
    </row>
    <row r="22" spans="1:31" ht="20.25" customHeight="1" thickBot="1" x14ac:dyDescent="0.2">
      <c r="A22" s="253"/>
      <c r="B22" s="254"/>
      <c r="C22" s="262" t="s">
        <v>233</v>
      </c>
      <c r="D22" s="263"/>
      <c r="E22" s="264"/>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6"/>
    </row>
    <row r="23" spans="1:31" ht="9" customHeight="1" x14ac:dyDescent="0.15">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row>
    <row r="24" spans="1:31" ht="20.25" customHeight="1" x14ac:dyDescent="0.15">
      <c r="A24" s="277" t="s">
        <v>849</v>
      </c>
      <c r="B24" s="254" t="s">
        <v>358</v>
      </c>
      <c r="C24" s="278" t="s">
        <v>354</v>
      </c>
      <c r="D24" s="255"/>
      <c r="E24" s="279" t="s">
        <v>851</v>
      </c>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9"/>
    </row>
    <row r="25" spans="1:31" ht="20.25" customHeight="1" thickBot="1" x14ac:dyDescent="0.2">
      <c r="A25" s="277"/>
      <c r="B25" s="254"/>
      <c r="C25" s="260" t="s">
        <v>43</v>
      </c>
      <c r="D25" s="261"/>
      <c r="E25" s="169" t="s">
        <v>840</v>
      </c>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70"/>
    </row>
    <row r="26" spans="1:31" ht="20.25" customHeight="1" thickBot="1" x14ac:dyDescent="0.2">
      <c r="A26" s="277"/>
      <c r="B26" s="254"/>
      <c r="C26" s="262" t="s">
        <v>233</v>
      </c>
      <c r="D26" s="263"/>
      <c r="E26" s="264"/>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6"/>
    </row>
    <row r="27" spans="1:31" ht="9" customHeight="1" x14ac:dyDescent="0.15">
      <c r="A27" s="277"/>
      <c r="B27" s="153"/>
      <c r="C27" s="150"/>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row>
    <row r="28" spans="1:31" ht="20.25" customHeight="1" x14ac:dyDescent="0.15">
      <c r="A28" s="277"/>
      <c r="B28" s="254" t="s">
        <v>23</v>
      </c>
      <c r="C28" s="255" t="s">
        <v>354</v>
      </c>
      <c r="D28" s="256"/>
      <c r="E28" s="165" t="s">
        <v>853</v>
      </c>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8"/>
    </row>
    <row r="29" spans="1:31" ht="20.25" customHeight="1" thickBot="1" x14ac:dyDescent="0.2">
      <c r="A29" s="277"/>
      <c r="B29" s="254"/>
      <c r="C29" s="260" t="s">
        <v>43</v>
      </c>
      <c r="D29" s="261"/>
      <c r="E29" s="169" t="s">
        <v>841</v>
      </c>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70"/>
    </row>
    <row r="30" spans="1:31" ht="20.25" customHeight="1" thickBot="1" x14ac:dyDescent="0.2">
      <c r="A30" s="277"/>
      <c r="B30" s="254"/>
      <c r="C30" s="262" t="s">
        <v>233</v>
      </c>
      <c r="D30" s="263"/>
      <c r="E30" s="264"/>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6"/>
    </row>
    <row r="31" spans="1:31" ht="9" customHeight="1" x14ac:dyDescent="0.15">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row>
    <row r="32" spans="1:31" ht="20.25" customHeight="1" x14ac:dyDescent="0.15">
      <c r="A32" s="277" t="s">
        <v>850</v>
      </c>
      <c r="B32" s="254" t="s">
        <v>359</v>
      </c>
      <c r="C32" s="255" t="s">
        <v>354</v>
      </c>
      <c r="D32" s="256"/>
      <c r="E32" s="165" t="s">
        <v>854</v>
      </c>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8"/>
    </row>
    <row r="33" spans="1:31" ht="20.25" customHeight="1" thickBot="1" x14ac:dyDescent="0.2">
      <c r="A33" s="277"/>
      <c r="B33" s="254"/>
      <c r="C33" s="260" t="s">
        <v>43</v>
      </c>
      <c r="D33" s="280"/>
      <c r="E33" s="281">
        <v>869</v>
      </c>
      <c r="F33" s="281"/>
      <c r="G33" s="281"/>
      <c r="H33" s="171" t="s">
        <v>382</v>
      </c>
      <c r="I33" s="281">
        <v>4602</v>
      </c>
      <c r="J33" s="281"/>
      <c r="K33" s="281"/>
      <c r="L33" s="281"/>
      <c r="M33" s="172"/>
      <c r="N33" s="167"/>
      <c r="O33" s="167"/>
      <c r="P33" s="167"/>
      <c r="Q33" s="167"/>
      <c r="R33" s="167"/>
      <c r="S33" s="167"/>
      <c r="T33" s="167"/>
      <c r="U33" s="167"/>
      <c r="V33" s="167"/>
      <c r="W33" s="167"/>
      <c r="X33" s="167"/>
      <c r="Y33" s="167"/>
      <c r="Z33" s="167"/>
      <c r="AA33" s="167"/>
      <c r="AB33" s="167"/>
      <c r="AC33" s="167"/>
      <c r="AD33" s="167"/>
      <c r="AE33" s="170"/>
    </row>
    <row r="34" spans="1:31" ht="20.25" customHeight="1" thickBot="1" x14ac:dyDescent="0.2">
      <c r="A34" s="277"/>
      <c r="B34" s="254"/>
      <c r="C34" s="262" t="s">
        <v>233</v>
      </c>
      <c r="D34" s="263"/>
      <c r="E34" s="283"/>
      <c r="F34" s="284"/>
      <c r="G34" s="285"/>
      <c r="H34" s="171" t="s">
        <v>382</v>
      </c>
      <c r="I34" s="286"/>
      <c r="J34" s="287"/>
      <c r="K34" s="287"/>
      <c r="L34" s="288"/>
      <c r="M34" s="173"/>
      <c r="N34" s="173"/>
      <c r="O34" s="173"/>
      <c r="P34" s="173"/>
      <c r="Q34" s="173"/>
      <c r="R34" s="173"/>
      <c r="S34" s="173"/>
      <c r="T34" s="173"/>
      <c r="U34" s="173"/>
      <c r="V34" s="173"/>
      <c r="W34" s="173"/>
      <c r="X34" s="173"/>
      <c r="Y34" s="173"/>
      <c r="Z34" s="173"/>
      <c r="AA34" s="173"/>
      <c r="AB34" s="173"/>
      <c r="AC34" s="173"/>
      <c r="AD34" s="173"/>
      <c r="AE34" s="174"/>
    </row>
    <row r="35" spans="1:31" ht="9" customHeight="1" x14ac:dyDescent="0.15">
      <c r="A35" s="277"/>
      <c r="B35" s="153"/>
      <c r="C35" s="150"/>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row>
    <row r="36" spans="1:31" ht="20.25" customHeight="1" x14ac:dyDescent="0.15">
      <c r="A36" s="277"/>
      <c r="B36" s="282" t="s">
        <v>10</v>
      </c>
      <c r="C36" s="255" t="s">
        <v>354</v>
      </c>
      <c r="D36" s="256"/>
      <c r="E36" s="194" t="s">
        <v>951</v>
      </c>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8"/>
    </row>
    <row r="37" spans="1:31" ht="20.25" customHeight="1" thickBot="1" x14ac:dyDescent="0.2">
      <c r="A37" s="277"/>
      <c r="B37" s="282"/>
      <c r="C37" s="260" t="s">
        <v>43</v>
      </c>
      <c r="D37" s="261"/>
      <c r="E37" s="281" t="s">
        <v>855</v>
      </c>
      <c r="F37" s="281"/>
      <c r="G37" s="281"/>
      <c r="H37" s="281"/>
      <c r="I37" s="281"/>
      <c r="J37" s="281"/>
      <c r="K37" s="172"/>
      <c r="L37" s="167"/>
      <c r="M37" s="167"/>
      <c r="N37" s="167"/>
      <c r="O37" s="167"/>
      <c r="P37" s="167"/>
      <c r="Q37" s="167"/>
      <c r="R37" s="167"/>
      <c r="S37" s="167"/>
      <c r="T37" s="167"/>
      <c r="U37" s="167"/>
      <c r="V37" s="167"/>
      <c r="W37" s="167"/>
      <c r="X37" s="167"/>
      <c r="Y37" s="167"/>
      <c r="Z37" s="167"/>
      <c r="AA37" s="167"/>
      <c r="AB37" s="167"/>
      <c r="AC37" s="167"/>
      <c r="AD37" s="167"/>
      <c r="AE37" s="170"/>
    </row>
    <row r="38" spans="1:31" ht="20.25" customHeight="1" thickBot="1" x14ac:dyDescent="0.2">
      <c r="A38" s="277"/>
      <c r="B38" s="282"/>
      <c r="C38" s="262" t="s">
        <v>233</v>
      </c>
      <c r="D38" s="263"/>
      <c r="E38" s="272"/>
      <c r="F38" s="273"/>
      <c r="G38" s="273"/>
      <c r="H38" s="273"/>
      <c r="I38" s="273"/>
      <c r="J38" s="274"/>
      <c r="K38" s="173"/>
      <c r="L38" s="173"/>
      <c r="M38" s="173"/>
      <c r="N38" s="173"/>
      <c r="O38" s="173"/>
      <c r="P38" s="173"/>
      <c r="Q38" s="173"/>
      <c r="R38" s="173"/>
      <c r="S38" s="173"/>
      <c r="T38" s="173"/>
      <c r="U38" s="173"/>
      <c r="V38" s="173"/>
      <c r="W38" s="173"/>
      <c r="X38" s="173"/>
      <c r="Y38" s="173"/>
      <c r="Z38" s="173"/>
      <c r="AA38" s="173"/>
      <c r="AB38" s="173"/>
      <c r="AC38" s="173"/>
      <c r="AD38" s="173"/>
      <c r="AE38" s="174"/>
    </row>
    <row r="39" spans="1:31" ht="9" customHeight="1" x14ac:dyDescent="0.15">
      <c r="A39" s="277"/>
      <c r="B39" s="153"/>
      <c r="C39" s="150"/>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row>
    <row r="40" spans="1:31" ht="55.5" customHeight="1" x14ac:dyDescent="0.15">
      <c r="A40" s="277"/>
      <c r="B40" s="282" t="s">
        <v>360</v>
      </c>
      <c r="C40" s="255" t="s">
        <v>354</v>
      </c>
      <c r="D40" s="256"/>
      <c r="E40" s="257" t="s">
        <v>937</v>
      </c>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9"/>
    </row>
    <row r="41" spans="1:31" ht="20.25" customHeight="1" thickBot="1" x14ac:dyDescent="0.2">
      <c r="A41" s="277"/>
      <c r="B41" s="282"/>
      <c r="C41" s="260" t="s">
        <v>43</v>
      </c>
      <c r="D41" s="261"/>
      <c r="E41" s="169" t="s">
        <v>1205</v>
      </c>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70"/>
    </row>
    <row r="42" spans="1:31" ht="20.25" customHeight="1" thickBot="1" x14ac:dyDescent="0.2">
      <c r="A42" s="277"/>
      <c r="B42" s="282"/>
      <c r="C42" s="262" t="s">
        <v>233</v>
      </c>
      <c r="D42" s="263"/>
      <c r="E42" s="264"/>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6"/>
    </row>
    <row r="43" spans="1:31" ht="9" customHeight="1" x14ac:dyDescent="0.15">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row>
    <row r="44" spans="1:31" ht="35.25" customHeight="1" x14ac:dyDescent="0.15">
      <c r="A44" s="277" t="s">
        <v>361</v>
      </c>
      <c r="B44" s="261"/>
      <c r="C44" s="255" t="s">
        <v>354</v>
      </c>
      <c r="D44" s="256"/>
      <c r="E44" s="289" t="s">
        <v>1211</v>
      </c>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9"/>
    </row>
    <row r="45" spans="1:31" ht="20.25" customHeight="1" thickBot="1" x14ac:dyDescent="0.2">
      <c r="A45" s="277"/>
      <c r="B45" s="261"/>
      <c r="C45" s="260" t="s">
        <v>43</v>
      </c>
      <c r="D45" s="261"/>
      <c r="E45" s="172" t="s">
        <v>1206</v>
      </c>
      <c r="F45" s="167"/>
      <c r="G45" s="167"/>
      <c r="H45" s="167"/>
      <c r="I45" s="167"/>
      <c r="J45" s="167"/>
      <c r="K45" s="167"/>
      <c r="L45" s="170"/>
      <c r="M45" s="172"/>
      <c r="N45" s="167"/>
      <c r="O45" s="167"/>
      <c r="P45" s="167"/>
      <c r="Q45" s="167"/>
      <c r="R45" s="167"/>
      <c r="S45" s="167"/>
      <c r="T45" s="167"/>
      <c r="U45" s="167"/>
      <c r="V45" s="167"/>
      <c r="W45" s="167"/>
      <c r="X45" s="167"/>
      <c r="Y45" s="167"/>
      <c r="Z45" s="167"/>
      <c r="AA45" s="167"/>
      <c r="AB45" s="167"/>
      <c r="AC45" s="167"/>
      <c r="AD45" s="167"/>
      <c r="AE45" s="170"/>
    </row>
    <row r="46" spans="1:31" ht="20.25" customHeight="1" thickBot="1" x14ac:dyDescent="0.2">
      <c r="A46" s="277"/>
      <c r="B46" s="231" t="s">
        <v>362</v>
      </c>
      <c r="C46" s="262" t="s">
        <v>233</v>
      </c>
      <c r="D46" s="263"/>
      <c r="E46" s="290"/>
      <c r="F46" s="291"/>
      <c r="G46" s="291"/>
      <c r="H46" s="291"/>
      <c r="I46" s="291"/>
      <c r="J46" s="291"/>
      <c r="K46" s="291"/>
      <c r="L46" s="292"/>
      <c r="M46" s="175"/>
      <c r="N46" s="176"/>
      <c r="O46" s="176"/>
      <c r="P46" s="176"/>
      <c r="Q46" s="176"/>
      <c r="R46" s="176"/>
      <c r="S46" s="176"/>
      <c r="T46" s="176"/>
      <c r="U46" s="176"/>
      <c r="V46" s="176"/>
      <c r="W46" s="176"/>
      <c r="X46" s="176"/>
      <c r="Y46" s="176"/>
      <c r="Z46" s="176"/>
      <c r="AA46" s="176"/>
      <c r="AB46" s="176"/>
      <c r="AC46" s="176"/>
      <c r="AD46" s="176"/>
      <c r="AE46" s="177"/>
    </row>
    <row r="47" spans="1:31" ht="20.25" customHeight="1" thickBot="1" x14ac:dyDescent="0.2">
      <c r="A47" s="277"/>
      <c r="B47" s="231" t="s">
        <v>363</v>
      </c>
      <c r="C47" s="262" t="s">
        <v>233</v>
      </c>
      <c r="D47" s="263"/>
      <c r="E47" s="290"/>
      <c r="F47" s="291"/>
      <c r="G47" s="291"/>
      <c r="H47" s="291"/>
      <c r="I47" s="291"/>
      <c r="J47" s="291"/>
      <c r="K47" s="291"/>
      <c r="L47" s="292"/>
      <c r="M47" s="182"/>
      <c r="N47" s="173"/>
      <c r="O47" s="173"/>
      <c r="P47" s="173"/>
      <c r="Q47" s="173"/>
      <c r="R47" s="173"/>
      <c r="S47" s="173"/>
      <c r="T47" s="173"/>
      <c r="U47" s="173"/>
      <c r="V47" s="173"/>
      <c r="W47" s="173"/>
      <c r="X47" s="173"/>
      <c r="Y47" s="173"/>
      <c r="Z47" s="173"/>
      <c r="AA47" s="173"/>
      <c r="AB47" s="173"/>
      <c r="AC47" s="173"/>
      <c r="AD47" s="173"/>
      <c r="AE47" s="174"/>
    </row>
    <row r="48" spans="1:31" ht="9" hidden="1" customHeight="1" x14ac:dyDescent="0.15">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row>
    <row r="49" spans="1:36" ht="35.25" hidden="1" customHeight="1" x14ac:dyDescent="0.15">
      <c r="A49" s="277" t="s">
        <v>364</v>
      </c>
      <c r="B49" s="295" t="s">
        <v>384</v>
      </c>
      <c r="C49" s="255" t="s">
        <v>354</v>
      </c>
      <c r="D49" s="256"/>
      <c r="E49" s="298" t="s">
        <v>950</v>
      </c>
      <c r="F49" s="268"/>
      <c r="G49" s="268"/>
      <c r="H49" s="268"/>
      <c r="I49" s="267"/>
      <c r="J49" s="268"/>
      <c r="K49" s="268"/>
      <c r="L49" s="267"/>
      <c r="M49" s="268"/>
      <c r="N49" s="268"/>
      <c r="O49" s="267"/>
      <c r="P49" s="267"/>
      <c r="Q49" s="267"/>
      <c r="R49" s="267"/>
      <c r="S49" s="267"/>
      <c r="T49" s="267"/>
      <c r="U49" s="267"/>
      <c r="V49" s="267"/>
      <c r="W49" s="267"/>
      <c r="X49" s="267"/>
      <c r="Y49" s="267"/>
      <c r="Z49" s="267"/>
      <c r="AA49" s="267"/>
      <c r="AB49" s="267"/>
      <c r="AC49" s="267"/>
      <c r="AD49" s="267"/>
      <c r="AE49" s="269"/>
    </row>
    <row r="50" spans="1:36" ht="20.25" hidden="1" customHeight="1" thickBot="1" x14ac:dyDescent="0.2">
      <c r="A50" s="277"/>
      <c r="B50" s="296"/>
      <c r="C50" s="260" t="s">
        <v>43</v>
      </c>
      <c r="D50" s="280"/>
      <c r="E50" s="299" t="s">
        <v>99</v>
      </c>
      <c r="F50" s="300"/>
      <c r="G50" s="299">
        <v>26</v>
      </c>
      <c r="H50" s="300"/>
      <c r="I50" s="166" t="s">
        <v>100</v>
      </c>
      <c r="J50" s="299">
        <v>1</v>
      </c>
      <c r="K50" s="300"/>
      <c r="L50" s="166" t="s">
        <v>220</v>
      </c>
      <c r="M50" s="299">
        <v>4</v>
      </c>
      <c r="N50" s="300"/>
      <c r="O50" s="167" t="s">
        <v>101</v>
      </c>
      <c r="P50" s="167"/>
      <c r="Q50" s="167"/>
      <c r="R50" s="167"/>
      <c r="S50" s="167"/>
      <c r="T50" s="167"/>
      <c r="U50" s="167"/>
      <c r="V50" s="167"/>
      <c r="W50" s="167"/>
      <c r="X50" s="167"/>
      <c r="Y50" s="167"/>
      <c r="Z50" s="167"/>
      <c r="AA50" s="167"/>
      <c r="AB50" s="167"/>
      <c r="AC50" s="167"/>
      <c r="AD50" s="167"/>
      <c r="AE50" s="170"/>
    </row>
    <row r="51" spans="1:36" ht="20.25" hidden="1" customHeight="1" thickBot="1" x14ac:dyDescent="0.2">
      <c r="A51" s="277"/>
      <c r="B51" s="297"/>
      <c r="C51" s="262" t="s">
        <v>233</v>
      </c>
      <c r="D51" s="263"/>
      <c r="E51" s="301"/>
      <c r="F51" s="301"/>
      <c r="G51" s="301"/>
      <c r="H51" s="301"/>
      <c r="I51" s="166" t="s">
        <v>100</v>
      </c>
      <c r="J51" s="301"/>
      <c r="K51" s="301"/>
      <c r="L51" s="166" t="s">
        <v>220</v>
      </c>
      <c r="M51" s="301"/>
      <c r="N51" s="301"/>
      <c r="O51" s="173" t="s">
        <v>101</v>
      </c>
      <c r="P51" s="173"/>
      <c r="Q51" s="173"/>
      <c r="R51" s="173"/>
      <c r="S51" s="173"/>
      <c r="T51" s="173"/>
      <c r="U51" s="173"/>
      <c r="V51" s="173"/>
      <c r="W51" s="173"/>
      <c r="X51" s="173"/>
      <c r="Y51" s="173"/>
      <c r="Z51" s="173"/>
      <c r="AA51" s="173"/>
      <c r="AB51" s="173"/>
      <c r="AC51" s="173"/>
      <c r="AD51" s="173"/>
      <c r="AE51" s="174"/>
      <c r="AJ51" s="101" t="str">
        <f>IF(E51="大正","T",IF(E51="明治","M",IF(E51="昭和","S","H")))</f>
        <v>H</v>
      </c>
    </row>
    <row r="52" spans="1:36" ht="9" hidden="1" customHeight="1" x14ac:dyDescent="0.15">
      <c r="A52" s="277"/>
      <c r="B52" s="154"/>
      <c r="C52" s="148"/>
      <c r="D52" s="148"/>
      <c r="E52" s="155"/>
      <c r="F52" s="155"/>
      <c r="G52" s="155"/>
      <c r="H52" s="155"/>
      <c r="I52" s="156"/>
      <c r="J52" s="155"/>
      <c r="K52" s="155"/>
      <c r="L52" s="156"/>
      <c r="M52" s="157"/>
      <c r="N52" s="157"/>
      <c r="O52" s="150"/>
      <c r="P52" s="150"/>
      <c r="Q52" s="150"/>
      <c r="R52" s="150"/>
      <c r="S52" s="150"/>
      <c r="T52" s="150"/>
      <c r="U52" s="150"/>
      <c r="V52" s="150"/>
      <c r="W52" s="150"/>
      <c r="X52" s="150"/>
      <c r="Y52" s="150"/>
      <c r="Z52" s="150"/>
      <c r="AA52" s="150"/>
      <c r="AB52" s="150"/>
      <c r="AC52" s="150"/>
      <c r="AD52" s="150"/>
      <c r="AE52" s="150"/>
    </row>
    <row r="53" spans="1:36" ht="49.5" hidden="1" customHeight="1" x14ac:dyDescent="0.15">
      <c r="A53" s="277"/>
      <c r="B53" s="295" t="s">
        <v>385</v>
      </c>
      <c r="C53" s="278" t="s">
        <v>354</v>
      </c>
      <c r="D53" s="255"/>
      <c r="E53" s="294" t="s">
        <v>856</v>
      </c>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9"/>
    </row>
    <row r="54" spans="1:36" ht="20.25" hidden="1" customHeight="1" thickBot="1" x14ac:dyDescent="0.2">
      <c r="A54" s="277"/>
      <c r="B54" s="296"/>
      <c r="C54" s="280" t="s">
        <v>43</v>
      </c>
      <c r="D54" s="260"/>
      <c r="E54" s="281">
        <v>10</v>
      </c>
      <c r="F54" s="281"/>
      <c r="G54" s="281"/>
      <c r="H54" s="281"/>
      <c r="I54" s="167" t="s">
        <v>100</v>
      </c>
      <c r="J54" s="167"/>
      <c r="K54" s="167"/>
      <c r="L54" s="167"/>
      <c r="M54" s="167"/>
      <c r="N54" s="167"/>
      <c r="O54" s="167"/>
      <c r="P54" s="167"/>
      <c r="Q54" s="167"/>
      <c r="R54" s="167"/>
      <c r="S54" s="167"/>
      <c r="T54" s="167"/>
      <c r="U54" s="167"/>
      <c r="V54" s="167"/>
      <c r="W54" s="167"/>
      <c r="X54" s="167"/>
      <c r="Y54" s="167"/>
      <c r="Z54" s="167"/>
      <c r="AA54" s="167"/>
      <c r="AB54" s="167"/>
      <c r="AC54" s="167"/>
      <c r="AD54" s="167"/>
      <c r="AE54" s="170"/>
    </row>
    <row r="55" spans="1:36" ht="20.25" hidden="1" customHeight="1" thickBot="1" x14ac:dyDescent="0.2">
      <c r="A55" s="277"/>
      <c r="B55" s="297"/>
      <c r="C55" s="263" t="s">
        <v>233</v>
      </c>
      <c r="D55" s="353"/>
      <c r="E55" s="272"/>
      <c r="F55" s="273"/>
      <c r="G55" s="273"/>
      <c r="H55" s="274"/>
      <c r="I55" s="173" t="s">
        <v>100</v>
      </c>
      <c r="J55" s="173"/>
      <c r="K55" s="173"/>
      <c r="L55" s="173"/>
      <c r="M55" s="173"/>
      <c r="N55" s="173"/>
      <c r="O55" s="173"/>
      <c r="P55" s="173"/>
      <c r="Q55" s="173"/>
      <c r="R55" s="173"/>
      <c r="S55" s="173"/>
      <c r="T55" s="173"/>
      <c r="U55" s="173"/>
      <c r="V55" s="173"/>
      <c r="W55" s="173"/>
      <c r="X55" s="173"/>
      <c r="Y55" s="173"/>
      <c r="Z55" s="173"/>
      <c r="AA55" s="173"/>
      <c r="AB55" s="173"/>
      <c r="AC55" s="173"/>
      <c r="AD55" s="173"/>
      <c r="AE55" s="174"/>
    </row>
    <row r="56" spans="1:36" ht="9" hidden="1" customHeight="1" x14ac:dyDescent="0.15">
      <c r="A56" s="277"/>
      <c r="B56" s="154"/>
      <c r="C56" s="148"/>
      <c r="D56" s="148"/>
      <c r="E56" s="155"/>
      <c r="F56" s="155"/>
      <c r="G56" s="155"/>
      <c r="H56" s="155"/>
      <c r="I56" s="156"/>
      <c r="J56" s="156"/>
      <c r="K56" s="156"/>
      <c r="L56" s="156"/>
      <c r="M56" s="158"/>
      <c r="N56" s="158"/>
      <c r="O56" s="150"/>
      <c r="P56" s="150"/>
      <c r="Q56" s="150"/>
      <c r="R56" s="150"/>
      <c r="S56" s="150"/>
      <c r="T56" s="150"/>
      <c r="U56" s="150"/>
      <c r="V56" s="150"/>
      <c r="W56" s="150"/>
      <c r="X56" s="150"/>
      <c r="Y56" s="150"/>
      <c r="Z56" s="150"/>
      <c r="AA56" s="150"/>
      <c r="AB56" s="150"/>
      <c r="AC56" s="150"/>
      <c r="AD56" s="150"/>
      <c r="AE56" s="150"/>
    </row>
    <row r="57" spans="1:36" ht="53.25" hidden="1" customHeight="1" x14ac:dyDescent="0.15">
      <c r="A57" s="277"/>
      <c r="B57" s="295" t="s">
        <v>386</v>
      </c>
      <c r="C57" s="255" t="s">
        <v>354</v>
      </c>
      <c r="D57" s="256"/>
      <c r="E57" s="289" t="s">
        <v>857</v>
      </c>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9"/>
    </row>
    <row r="58" spans="1:36" ht="20.25" hidden="1" customHeight="1" thickBot="1" x14ac:dyDescent="0.2">
      <c r="A58" s="277"/>
      <c r="B58" s="296"/>
      <c r="C58" s="260" t="s">
        <v>43</v>
      </c>
      <c r="D58" s="261"/>
      <c r="E58" s="293">
        <v>100000</v>
      </c>
      <c r="F58" s="293"/>
      <c r="G58" s="293"/>
      <c r="H58" s="293"/>
      <c r="I58" s="293"/>
      <c r="J58" s="293"/>
      <c r="K58" s="293"/>
      <c r="L58" s="293"/>
      <c r="M58" s="268" t="s">
        <v>365</v>
      </c>
      <c r="N58" s="268"/>
      <c r="O58" s="167"/>
      <c r="P58" s="167"/>
      <c r="Q58" s="167"/>
      <c r="R58" s="167"/>
      <c r="S58" s="167"/>
      <c r="T58" s="167"/>
      <c r="U58" s="167"/>
      <c r="V58" s="167"/>
      <c r="W58" s="167"/>
      <c r="X58" s="167"/>
      <c r="Y58" s="167"/>
      <c r="Z58" s="167"/>
      <c r="AA58" s="167"/>
      <c r="AB58" s="167"/>
      <c r="AC58" s="167"/>
      <c r="AD58" s="167"/>
      <c r="AE58" s="170"/>
    </row>
    <row r="59" spans="1:36" ht="20.25" hidden="1" customHeight="1" thickBot="1" x14ac:dyDescent="0.2">
      <c r="A59" s="277"/>
      <c r="B59" s="297"/>
      <c r="C59" s="262" t="s">
        <v>233</v>
      </c>
      <c r="D59" s="263"/>
      <c r="E59" s="302"/>
      <c r="F59" s="303"/>
      <c r="G59" s="303"/>
      <c r="H59" s="303"/>
      <c r="I59" s="303"/>
      <c r="J59" s="303"/>
      <c r="K59" s="303"/>
      <c r="L59" s="304"/>
      <c r="M59" s="352" t="s">
        <v>365</v>
      </c>
      <c r="N59" s="352"/>
      <c r="O59" s="173"/>
      <c r="P59" s="173"/>
      <c r="Q59" s="173"/>
      <c r="R59" s="173"/>
      <c r="S59" s="173"/>
      <c r="T59" s="173"/>
      <c r="U59" s="173"/>
      <c r="V59" s="173"/>
      <c r="W59" s="173"/>
      <c r="X59" s="173"/>
      <c r="Y59" s="173"/>
      <c r="Z59" s="173"/>
      <c r="AA59" s="173"/>
      <c r="AB59" s="173"/>
      <c r="AC59" s="173"/>
      <c r="AD59" s="173"/>
      <c r="AE59" s="174"/>
    </row>
    <row r="60" spans="1:36" ht="9" hidden="1" customHeight="1" x14ac:dyDescent="0.15">
      <c r="A60" s="277"/>
      <c r="B60" s="154"/>
      <c r="C60" s="148"/>
      <c r="D60" s="148"/>
      <c r="E60" s="155"/>
      <c r="F60" s="155"/>
      <c r="G60" s="155"/>
      <c r="H60" s="155"/>
      <c r="I60" s="155"/>
      <c r="J60" s="155"/>
      <c r="K60" s="155"/>
      <c r="L60" s="155"/>
      <c r="M60" s="158"/>
      <c r="N60" s="158"/>
      <c r="O60" s="150"/>
      <c r="P60" s="150"/>
      <c r="Q60" s="150"/>
      <c r="R60" s="150"/>
      <c r="S60" s="150"/>
      <c r="T60" s="150"/>
      <c r="U60" s="150"/>
      <c r="V60" s="150"/>
      <c r="W60" s="150"/>
      <c r="X60" s="150"/>
      <c r="Y60" s="150"/>
      <c r="Z60" s="150"/>
      <c r="AA60" s="150"/>
      <c r="AB60" s="150"/>
      <c r="AC60" s="150"/>
      <c r="AD60" s="150"/>
      <c r="AE60" s="150"/>
    </row>
    <row r="61" spans="1:36" ht="63.75" hidden="1" customHeight="1" x14ac:dyDescent="0.15">
      <c r="A61" s="277"/>
      <c r="B61" s="295" t="s">
        <v>366</v>
      </c>
      <c r="C61" s="255" t="s">
        <v>354</v>
      </c>
      <c r="D61" s="256"/>
      <c r="E61" s="289" t="s">
        <v>934</v>
      </c>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9"/>
    </row>
    <row r="62" spans="1:36" ht="20.25" hidden="1" customHeight="1" thickBot="1" x14ac:dyDescent="0.2">
      <c r="A62" s="277"/>
      <c r="B62" s="296"/>
      <c r="C62" s="260" t="s">
        <v>43</v>
      </c>
      <c r="D62" s="261"/>
      <c r="E62" s="293">
        <v>100</v>
      </c>
      <c r="F62" s="293"/>
      <c r="G62" s="293"/>
      <c r="H62" s="293"/>
      <c r="I62" s="293"/>
      <c r="J62" s="293"/>
      <c r="K62" s="293"/>
      <c r="L62" s="293"/>
      <c r="M62" s="167" t="s">
        <v>367</v>
      </c>
      <c r="N62" s="167"/>
      <c r="O62" s="167"/>
      <c r="P62" s="167"/>
      <c r="Q62" s="167"/>
      <c r="R62" s="167"/>
      <c r="S62" s="167"/>
      <c r="T62" s="167"/>
      <c r="U62" s="167"/>
      <c r="V62" s="167"/>
      <c r="W62" s="167"/>
      <c r="X62" s="167"/>
      <c r="Y62" s="167"/>
      <c r="Z62" s="167"/>
      <c r="AA62" s="167"/>
      <c r="AB62" s="167"/>
      <c r="AC62" s="167"/>
      <c r="AD62" s="167"/>
      <c r="AE62" s="170"/>
    </row>
    <row r="63" spans="1:36" ht="20.25" hidden="1" customHeight="1" thickBot="1" x14ac:dyDescent="0.2">
      <c r="A63" s="277"/>
      <c r="B63" s="297"/>
      <c r="C63" s="262" t="s">
        <v>233</v>
      </c>
      <c r="D63" s="263"/>
      <c r="E63" s="302"/>
      <c r="F63" s="303"/>
      <c r="G63" s="303"/>
      <c r="H63" s="303"/>
      <c r="I63" s="303"/>
      <c r="J63" s="303"/>
      <c r="K63" s="303"/>
      <c r="L63" s="304"/>
      <c r="M63" s="173" t="s">
        <v>367</v>
      </c>
      <c r="N63" s="173"/>
      <c r="O63" s="173"/>
      <c r="P63" s="173"/>
      <c r="Q63" s="173"/>
      <c r="R63" s="173"/>
      <c r="S63" s="173"/>
      <c r="T63" s="173"/>
      <c r="U63" s="173"/>
      <c r="V63" s="173"/>
      <c r="W63" s="173"/>
      <c r="X63" s="173"/>
      <c r="Y63" s="173"/>
      <c r="Z63" s="173"/>
      <c r="AA63" s="173"/>
      <c r="AB63" s="173"/>
      <c r="AC63" s="173"/>
      <c r="AD63" s="173"/>
      <c r="AE63" s="174"/>
    </row>
    <row r="64" spans="1:36" x14ac:dyDescent="0.15">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row>
    <row r="65" spans="1:31" ht="21.75" customHeight="1" x14ac:dyDescent="0.15">
      <c r="A65" s="145" t="s">
        <v>1208</v>
      </c>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row>
    <row r="66" spans="1:31" ht="68.25" customHeight="1" x14ac:dyDescent="0.15">
      <c r="A66" s="251" t="s">
        <v>357</v>
      </c>
      <c r="B66" s="306" t="s">
        <v>107</v>
      </c>
      <c r="C66" s="255" t="s">
        <v>354</v>
      </c>
      <c r="D66" s="256"/>
      <c r="E66" s="289" t="s">
        <v>1212</v>
      </c>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9"/>
    </row>
    <row r="67" spans="1:31" ht="20.25" customHeight="1" thickBot="1" x14ac:dyDescent="0.2">
      <c r="A67" s="252"/>
      <c r="B67" s="306"/>
      <c r="C67" s="260" t="s">
        <v>43</v>
      </c>
      <c r="D67" s="261"/>
      <c r="E67" s="169" t="s">
        <v>843</v>
      </c>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70"/>
    </row>
    <row r="68" spans="1:31" ht="20.25" customHeight="1" thickBot="1" x14ac:dyDescent="0.2">
      <c r="A68" s="252"/>
      <c r="B68" s="306"/>
      <c r="C68" s="262" t="s">
        <v>233</v>
      </c>
      <c r="D68" s="263"/>
      <c r="E68" s="264"/>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6"/>
    </row>
    <row r="69" spans="1:31" ht="9" customHeight="1" x14ac:dyDescent="0.15">
      <c r="A69" s="252"/>
      <c r="B69" s="153"/>
      <c r="C69" s="150"/>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row>
    <row r="70" spans="1:31" ht="51.75" customHeight="1" x14ac:dyDescent="0.15">
      <c r="A70" s="252"/>
      <c r="B70" s="306" t="s">
        <v>387</v>
      </c>
      <c r="C70" s="255" t="s">
        <v>354</v>
      </c>
      <c r="D70" s="256"/>
      <c r="E70" s="289" t="s">
        <v>938</v>
      </c>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9"/>
    </row>
    <row r="71" spans="1:31" ht="20.25" customHeight="1" thickBot="1" x14ac:dyDescent="0.2">
      <c r="A71" s="252"/>
      <c r="B71" s="306"/>
      <c r="C71" s="260" t="s">
        <v>43</v>
      </c>
      <c r="D71" s="261"/>
      <c r="E71" s="169" t="s">
        <v>859</v>
      </c>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70"/>
    </row>
    <row r="72" spans="1:31" ht="20.25" customHeight="1" thickBot="1" x14ac:dyDescent="0.2">
      <c r="A72" s="253"/>
      <c r="B72" s="306"/>
      <c r="C72" s="262" t="s">
        <v>233</v>
      </c>
      <c r="D72" s="263"/>
      <c r="E72" s="264"/>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6"/>
    </row>
    <row r="73" spans="1:31" ht="9" customHeight="1" x14ac:dyDescent="0.15">
      <c r="A73" s="159"/>
      <c r="B73" s="147"/>
      <c r="C73" s="148"/>
      <c r="D73" s="148"/>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row>
    <row r="74" spans="1:31" ht="20.25" customHeight="1" x14ac:dyDescent="0.15">
      <c r="A74" s="277" t="s">
        <v>368</v>
      </c>
      <c r="B74" s="306" t="s">
        <v>358</v>
      </c>
      <c r="C74" s="255" t="s">
        <v>354</v>
      </c>
      <c r="D74" s="256"/>
      <c r="E74" s="354" t="s">
        <v>1213</v>
      </c>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9"/>
    </row>
    <row r="75" spans="1:31" ht="20.25" customHeight="1" thickBot="1" x14ac:dyDescent="0.2">
      <c r="A75" s="277"/>
      <c r="B75" s="306"/>
      <c r="C75" s="260" t="s">
        <v>43</v>
      </c>
      <c r="D75" s="261"/>
      <c r="E75" s="169" t="s">
        <v>844</v>
      </c>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70"/>
    </row>
    <row r="76" spans="1:31" ht="20.25" customHeight="1" thickBot="1" x14ac:dyDescent="0.2">
      <c r="A76" s="277"/>
      <c r="B76" s="306"/>
      <c r="C76" s="262" t="s">
        <v>233</v>
      </c>
      <c r="D76" s="263"/>
      <c r="E76" s="264"/>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6"/>
    </row>
    <row r="77" spans="1:31" ht="9" customHeight="1" x14ac:dyDescent="0.15">
      <c r="A77" s="277"/>
      <c r="B77" s="153"/>
      <c r="C77" s="150"/>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row>
    <row r="78" spans="1:31" ht="20.25" customHeight="1" x14ac:dyDescent="0.15">
      <c r="A78" s="277"/>
      <c r="B78" s="306" t="s">
        <v>23</v>
      </c>
      <c r="C78" s="255" t="s">
        <v>354</v>
      </c>
      <c r="D78" s="256"/>
      <c r="E78" s="178" t="s">
        <v>853</v>
      </c>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8"/>
    </row>
    <row r="79" spans="1:31" ht="20.25" customHeight="1" thickBot="1" x14ac:dyDescent="0.2">
      <c r="A79" s="277"/>
      <c r="B79" s="306"/>
      <c r="C79" s="260" t="s">
        <v>43</v>
      </c>
      <c r="D79" s="261"/>
      <c r="E79" s="169" t="s">
        <v>845</v>
      </c>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70"/>
    </row>
    <row r="80" spans="1:31" ht="20.25" customHeight="1" thickBot="1" x14ac:dyDescent="0.2">
      <c r="A80" s="277"/>
      <c r="B80" s="306"/>
      <c r="C80" s="262" t="s">
        <v>233</v>
      </c>
      <c r="D80" s="263"/>
      <c r="E80" s="264"/>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6"/>
    </row>
    <row r="81" spans="1:31" ht="9" customHeight="1" x14ac:dyDescent="0.15">
      <c r="A81" s="161"/>
      <c r="B81" s="151"/>
      <c r="C81" s="151"/>
      <c r="D81" s="151"/>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row>
    <row r="82" spans="1:31" ht="20.25" customHeight="1" x14ac:dyDescent="0.15">
      <c r="A82" s="277" t="s">
        <v>848</v>
      </c>
      <c r="B82" s="306" t="s">
        <v>359</v>
      </c>
      <c r="C82" s="255" t="s">
        <v>354</v>
      </c>
      <c r="D82" s="256"/>
      <c r="E82" s="178" t="s">
        <v>860</v>
      </c>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8"/>
    </row>
    <row r="83" spans="1:31" ht="20.25" customHeight="1" thickBot="1" x14ac:dyDescent="0.2">
      <c r="A83" s="277"/>
      <c r="B83" s="306"/>
      <c r="C83" s="260" t="s">
        <v>43</v>
      </c>
      <c r="D83" s="280"/>
      <c r="E83" s="281">
        <v>869</v>
      </c>
      <c r="F83" s="281"/>
      <c r="G83" s="281"/>
      <c r="H83" s="171" t="s">
        <v>382</v>
      </c>
      <c r="I83" s="281">
        <v>4703</v>
      </c>
      <c r="J83" s="281"/>
      <c r="K83" s="281"/>
      <c r="L83" s="281"/>
      <c r="M83" s="172"/>
      <c r="N83" s="167"/>
      <c r="O83" s="167"/>
      <c r="P83" s="167"/>
      <c r="Q83" s="167"/>
      <c r="R83" s="167"/>
      <c r="S83" s="167"/>
      <c r="T83" s="167"/>
      <c r="U83" s="167"/>
      <c r="V83" s="167"/>
      <c r="W83" s="167"/>
      <c r="X83" s="167"/>
      <c r="Y83" s="167"/>
      <c r="Z83" s="167"/>
      <c r="AA83" s="167"/>
      <c r="AB83" s="167"/>
      <c r="AC83" s="167"/>
      <c r="AD83" s="167"/>
      <c r="AE83" s="170"/>
    </row>
    <row r="84" spans="1:31" ht="20.25" customHeight="1" thickBot="1" x14ac:dyDescent="0.2">
      <c r="A84" s="277"/>
      <c r="B84" s="306"/>
      <c r="C84" s="262" t="s">
        <v>233</v>
      </c>
      <c r="D84" s="263"/>
      <c r="E84" s="283"/>
      <c r="F84" s="284"/>
      <c r="G84" s="285"/>
      <c r="H84" s="171" t="s">
        <v>382</v>
      </c>
      <c r="I84" s="286"/>
      <c r="J84" s="287"/>
      <c r="K84" s="287"/>
      <c r="L84" s="288"/>
      <c r="M84" s="173"/>
      <c r="N84" s="173"/>
      <c r="O84" s="173"/>
      <c r="P84" s="173"/>
      <c r="Q84" s="173"/>
      <c r="R84" s="173"/>
      <c r="S84" s="173"/>
      <c r="T84" s="173"/>
      <c r="U84" s="173"/>
      <c r="V84" s="173"/>
      <c r="W84" s="173"/>
      <c r="X84" s="173"/>
      <c r="Y84" s="173"/>
      <c r="Z84" s="173"/>
      <c r="AA84" s="173"/>
      <c r="AB84" s="173"/>
      <c r="AC84" s="173"/>
      <c r="AD84" s="173"/>
      <c r="AE84" s="174"/>
    </row>
    <row r="85" spans="1:31" ht="9" customHeight="1" x14ac:dyDescent="0.15">
      <c r="A85" s="277"/>
      <c r="B85" s="153"/>
      <c r="C85" s="150"/>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row>
    <row r="86" spans="1:31" ht="20.25" customHeight="1" x14ac:dyDescent="0.15">
      <c r="A86" s="277"/>
      <c r="B86" s="305" t="s">
        <v>10</v>
      </c>
      <c r="C86" s="255" t="s">
        <v>354</v>
      </c>
      <c r="D86" s="256"/>
      <c r="E86" s="178" t="s">
        <v>952</v>
      </c>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8"/>
    </row>
    <row r="87" spans="1:31" ht="20.25" customHeight="1" thickBot="1" x14ac:dyDescent="0.2">
      <c r="A87" s="277"/>
      <c r="B87" s="305"/>
      <c r="C87" s="260" t="s">
        <v>43</v>
      </c>
      <c r="D87" s="261"/>
      <c r="E87" s="281" t="s">
        <v>861</v>
      </c>
      <c r="F87" s="281"/>
      <c r="G87" s="281"/>
      <c r="H87" s="281"/>
      <c r="I87" s="281"/>
      <c r="J87" s="281"/>
      <c r="K87" s="172"/>
      <c r="L87" s="167"/>
      <c r="M87" s="167"/>
      <c r="N87" s="167"/>
      <c r="O87" s="167"/>
      <c r="P87" s="167"/>
      <c r="Q87" s="167"/>
      <c r="R87" s="167"/>
      <c r="S87" s="167"/>
      <c r="T87" s="167"/>
      <c r="U87" s="167"/>
      <c r="V87" s="167"/>
      <c r="W87" s="167"/>
      <c r="X87" s="167"/>
      <c r="Y87" s="167"/>
      <c r="Z87" s="167"/>
      <c r="AA87" s="167"/>
      <c r="AB87" s="167"/>
      <c r="AC87" s="167"/>
      <c r="AD87" s="167"/>
      <c r="AE87" s="170"/>
    </row>
    <row r="88" spans="1:31" ht="20.25" customHeight="1" thickBot="1" x14ac:dyDescent="0.2">
      <c r="A88" s="277"/>
      <c r="B88" s="305"/>
      <c r="C88" s="262" t="s">
        <v>233</v>
      </c>
      <c r="D88" s="263"/>
      <c r="E88" s="272"/>
      <c r="F88" s="273"/>
      <c r="G88" s="273"/>
      <c r="H88" s="273"/>
      <c r="I88" s="273"/>
      <c r="J88" s="274"/>
      <c r="K88" s="173"/>
      <c r="L88" s="173"/>
      <c r="M88" s="173"/>
      <c r="N88" s="173"/>
      <c r="O88" s="173"/>
      <c r="P88" s="173"/>
      <c r="Q88" s="173"/>
      <c r="R88" s="173"/>
      <c r="S88" s="173"/>
      <c r="T88" s="173"/>
      <c r="U88" s="173"/>
      <c r="V88" s="173"/>
      <c r="W88" s="173"/>
      <c r="X88" s="173"/>
      <c r="Y88" s="173"/>
      <c r="Z88" s="173"/>
      <c r="AA88" s="173"/>
      <c r="AB88" s="173"/>
      <c r="AC88" s="173"/>
      <c r="AD88" s="173"/>
      <c r="AE88" s="174"/>
    </row>
    <row r="89" spans="1:31" ht="9" customHeight="1" x14ac:dyDescent="0.15">
      <c r="A89" s="277"/>
      <c r="B89" s="153"/>
      <c r="C89" s="150"/>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row>
    <row r="90" spans="1:31" ht="55.5" customHeight="1" x14ac:dyDescent="0.15">
      <c r="A90" s="277"/>
      <c r="B90" s="305" t="s">
        <v>360</v>
      </c>
      <c r="C90" s="255" t="s">
        <v>354</v>
      </c>
      <c r="D90" s="256"/>
      <c r="E90" s="289" t="s">
        <v>1214</v>
      </c>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9"/>
    </row>
    <row r="91" spans="1:31" ht="20.25" customHeight="1" thickBot="1" x14ac:dyDescent="0.2">
      <c r="A91" s="277"/>
      <c r="B91" s="305"/>
      <c r="C91" s="260" t="s">
        <v>43</v>
      </c>
      <c r="D91" s="261"/>
      <c r="E91" s="169" t="s">
        <v>842</v>
      </c>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70"/>
    </row>
    <row r="92" spans="1:31" ht="20.25" customHeight="1" thickBot="1" x14ac:dyDescent="0.2">
      <c r="A92" s="277"/>
      <c r="B92" s="305"/>
      <c r="C92" s="262" t="s">
        <v>233</v>
      </c>
      <c r="D92" s="263"/>
      <c r="E92" s="264"/>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6"/>
    </row>
    <row r="93" spans="1:31" ht="9" customHeight="1" x14ac:dyDescent="0.15">
      <c r="A93" s="159"/>
      <c r="B93" s="162"/>
      <c r="C93" s="148"/>
      <c r="D93" s="148"/>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row>
    <row r="94" spans="1:31" ht="52.5" customHeight="1" x14ac:dyDescent="0.15">
      <c r="A94" s="277" t="s">
        <v>361</v>
      </c>
      <c r="B94" s="261"/>
      <c r="C94" s="255" t="s">
        <v>354</v>
      </c>
      <c r="D94" s="256"/>
      <c r="E94" s="289" t="s">
        <v>858</v>
      </c>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9"/>
    </row>
    <row r="95" spans="1:31" ht="20.25" customHeight="1" thickBot="1" x14ac:dyDescent="0.2">
      <c r="A95" s="277"/>
      <c r="B95" s="261"/>
      <c r="C95" s="260" t="s">
        <v>43</v>
      </c>
      <c r="D95" s="261"/>
      <c r="E95" s="340" t="s">
        <v>383</v>
      </c>
      <c r="F95" s="340"/>
      <c r="G95" s="340"/>
      <c r="H95" s="340"/>
      <c r="I95" s="340"/>
      <c r="J95" s="340"/>
      <c r="K95" s="340"/>
      <c r="L95" s="340"/>
      <c r="M95" s="179"/>
      <c r="N95" s="180"/>
      <c r="O95" s="180"/>
      <c r="P95" s="180"/>
      <c r="Q95" s="180"/>
      <c r="R95" s="180"/>
      <c r="S95" s="180"/>
      <c r="T95" s="180"/>
      <c r="U95" s="180"/>
      <c r="V95" s="180"/>
      <c r="W95" s="180"/>
      <c r="X95" s="180"/>
      <c r="Y95" s="180"/>
      <c r="Z95" s="180"/>
      <c r="AA95" s="180"/>
      <c r="AB95" s="180"/>
      <c r="AC95" s="180"/>
      <c r="AD95" s="180"/>
      <c r="AE95" s="181"/>
    </row>
    <row r="96" spans="1:31" ht="20.25" customHeight="1" thickBot="1" x14ac:dyDescent="0.2">
      <c r="A96" s="277"/>
      <c r="B96" s="232" t="s">
        <v>362</v>
      </c>
      <c r="C96" s="262" t="s">
        <v>233</v>
      </c>
      <c r="D96" s="263"/>
      <c r="E96" s="272"/>
      <c r="F96" s="273"/>
      <c r="G96" s="273"/>
      <c r="H96" s="273"/>
      <c r="I96" s="273"/>
      <c r="J96" s="273"/>
      <c r="K96" s="273"/>
      <c r="L96" s="274"/>
      <c r="M96" s="175"/>
      <c r="N96" s="176"/>
      <c r="O96" s="176"/>
      <c r="P96" s="176"/>
      <c r="Q96" s="176"/>
      <c r="R96" s="176"/>
      <c r="S96" s="176"/>
      <c r="T96" s="176"/>
      <c r="U96" s="176"/>
      <c r="V96" s="176"/>
      <c r="W96" s="176"/>
      <c r="X96" s="176"/>
      <c r="Y96" s="176"/>
      <c r="Z96" s="176"/>
      <c r="AA96" s="176"/>
      <c r="AB96" s="176"/>
      <c r="AC96" s="176"/>
      <c r="AD96" s="176"/>
      <c r="AE96" s="177"/>
    </row>
    <row r="97" spans="1:38" ht="20.25" customHeight="1" thickBot="1" x14ac:dyDescent="0.2">
      <c r="A97" s="277"/>
      <c r="B97" s="232" t="s">
        <v>363</v>
      </c>
      <c r="C97" s="262" t="s">
        <v>233</v>
      </c>
      <c r="D97" s="263"/>
      <c r="E97" s="272"/>
      <c r="F97" s="273"/>
      <c r="G97" s="273"/>
      <c r="H97" s="273"/>
      <c r="I97" s="273"/>
      <c r="J97" s="273"/>
      <c r="K97" s="273"/>
      <c r="L97" s="274"/>
      <c r="M97" s="182"/>
      <c r="N97" s="173"/>
      <c r="O97" s="173"/>
      <c r="P97" s="173"/>
      <c r="Q97" s="173"/>
      <c r="R97" s="173"/>
      <c r="S97" s="173"/>
      <c r="T97" s="173"/>
      <c r="U97" s="173"/>
      <c r="V97" s="173"/>
      <c r="W97" s="173"/>
      <c r="X97" s="173"/>
      <c r="Y97" s="173"/>
      <c r="Z97" s="173"/>
      <c r="AA97" s="173"/>
      <c r="AB97" s="173"/>
      <c r="AC97" s="173"/>
      <c r="AD97" s="173"/>
      <c r="AE97" s="174"/>
    </row>
    <row r="98" spans="1:38" x14ac:dyDescent="0.15">
      <c r="A98" s="161"/>
      <c r="B98" s="151"/>
      <c r="C98" s="151"/>
      <c r="D98" s="151"/>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row>
    <row r="99" spans="1:38" ht="22.5" customHeight="1" x14ac:dyDescent="0.15">
      <c r="A99" s="146" t="s">
        <v>835</v>
      </c>
      <c r="B99" s="151"/>
      <c r="C99" s="151"/>
      <c r="D99" s="151"/>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row>
    <row r="100" spans="1:38" ht="18" customHeight="1" x14ac:dyDescent="0.15">
      <c r="A100" s="345" t="s">
        <v>354</v>
      </c>
      <c r="B100" s="346"/>
      <c r="C100" s="346"/>
      <c r="D100" s="347"/>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4"/>
    </row>
    <row r="101" spans="1:38" ht="28.5" customHeight="1" x14ac:dyDescent="0.15">
      <c r="A101" s="185" t="s">
        <v>836</v>
      </c>
      <c r="B101" s="350" t="s">
        <v>953</v>
      </c>
      <c r="C101" s="350"/>
      <c r="D101" s="350"/>
      <c r="E101" s="350"/>
      <c r="F101" s="350"/>
      <c r="G101" s="350"/>
      <c r="H101" s="350"/>
      <c r="I101" s="350"/>
      <c r="J101" s="350"/>
      <c r="K101" s="350"/>
      <c r="L101" s="350"/>
      <c r="M101" s="350"/>
      <c r="N101" s="350"/>
      <c r="O101" s="350"/>
      <c r="P101" s="350"/>
      <c r="Q101" s="350"/>
      <c r="R101" s="350"/>
      <c r="S101" s="350"/>
      <c r="T101" s="350"/>
      <c r="U101" s="350"/>
      <c r="V101" s="350"/>
      <c r="W101" s="350"/>
      <c r="X101" s="350"/>
      <c r="Y101" s="350"/>
      <c r="Z101" s="350"/>
      <c r="AA101" s="350"/>
      <c r="AB101" s="350"/>
      <c r="AC101" s="350"/>
      <c r="AD101" s="350"/>
      <c r="AE101" s="351"/>
    </row>
    <row r="102" spans="1:38" ht="18" customHeight="1" x14ac:dyDescent="0.15">
      <c r="A102" s="186" t="s">
        <v>836</v>
      </c>
      <c r="B102" s="341" t="s">
        <v>838</v>
      </c>
      <c r="C102" s="341"/>
      <c r="D102" s="341"/>
      <c r="E102" s="341"/>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c r="AC102" s="341"/>
      <c r="AD102" s="341"/>
      <c r="AE102" s="342"/>
    </row>
    <row r="103" spans="1:38" ht="30.75" customHeight="1" x14ac:dyDescent="0.15">
      <c r="A103" s="186" t="s">
        <v>836</v>
      </c>
      <c r="B103" s="348" t="s">
        <v>954</v>
      </c>
      <c r="C103" s="348"/>
      <c r="D103" s="348"/>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9"/>
    </row>
    <row r="104" spans="1:38" ht="30.75" customHeight="1" x14ac:dyDescent="0.15">
      <c r="A104" s="186" t="s">
        <v>836</v>
      </c>
      <c r="B104" s="348" t="s">
        <v>862</v>
      </c>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c r="AC104" s="341"/>
      <c r="AD104" s="341"/>
      <c r="AE104" s="342"/>
    </row>
    <row r="105" spans="1:38" ht="30.75" customHeight="1" x14ac:dyDescent="0.15">
      <c r="A105" s="187"/>
      <c r="B105" s="348" t="s">
        <v>1204</v>
      </c>
      <c r="C105" s="348"/>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9"/>
    </row>
    <row r="106" spans="1:38" ht="24" customHeight="1" x14ac:dyDescent="0.15">
      <c r="A106" s="188" t="s">
        <v>836</v>
      </c>
      <c r="B106" s="343" t="s">
        <v>837</v>
      </c>
      <c r="C106" s="343"/>
      <c r="D106" s="343"/>
      <c r="E106" s="343"/>
      <c r="F106" s="343"/>
      <c r="G106" s="343"/>
      <c r="H106" s="343"/>
      <c r="I106" s="343"/>
      <c r="J106" s="343"/>
      <c r="K106" s="343"/>
      <c r="L106" s="343"/>
      <c r="M106" s="343"/>
      <c r="N106" s="343"/>
      <c r="O106" s="343"/>
      <c r="P106" s="343"/>
      <c r="Q106" s="343"/>
      <c r="R106" s="343"/>
      <c r="S106" s="343"/>
      <c r="T106" s="343"/>
      <c r="U106" s="343"/>
      <c r="V106" s="343"/>
      <c r="W106" s="343"/>
      <c r="X106" s="343"/>
      <c r="Y106" s="343"/>
      <c r="Z106" s="343"/>
      <c r="AA106" s="343"/>
      <c r="AB106" s="343"/>
      <c r="AC106" s="343"/>
      <c r="AD106" s="343"/>
      <c r="AE106" s="344"/>
    </row>
    <row r="107" spans="1:38" ht="9" customHeight="1" x14ac:dyDescent="0.15">
      <c r="A107" s="163"/>
      <c r="B107" s="151"/>
      <c r="C107" s="151"/>
      <c r="D107" s="151"/>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row>
    <row r="108" spans="1:38" ht="14.25" thickBot="1" x14ac:dyDescent="0.2">
      <c r="A108" s="307" t="s">
        <v>370</v>
      </c>
      <c r="B108" s="189" t="s">
        <v>109</v>
      </c>
      <c r="C108" s="281" t="s">
        <v>110</v>
      </c>
      <c r="D108" s="281"/>
      <c r="E108" s="281"/>
      <c r="F108" s="281" t="s">
        <v>108</v>
      </c>
      <c r="G108" s="281"/>
      <c r="H108" s="281"/>
      <c r="I108" s="281"/>
      <c r="J108" s="281"/>
      <c r="K108" s="310" t="s">
        <v>371</v>
      </c>
      <c r="L108" s="281"/>
      <c r="M108" s="261"/>
      <c r="N108" s="261"/>
      <c r="O108" s="261"/>
      <c r="P108" s="261"/>
      <c r="Q108" s="261"/>
      <c r="R108" s="261"/>
      <c r="S108" s="281"/>
      <c r="T108" s="281"/>
      <c r="U108" s="281"/>
      <c r="V108" s="281"/>
      <c r="W108" s="281"/>
      <c r="X108" s="281"/>
      <c r="Y108" s="281"/>
      <c r="Z108" s="281"/>
      <c r="AA108" s="281"/>
      <c r="AB108" s="281"/>
      <c r="AC108" s="281"/>
      <c r="AD108" s="281"/>
      <c r="AE108" s="281"/>
    </row>
    <row r="109" spans="1:38" ht="14.25" thickBot="1" x14ac:dyDescent="0.2">
      <c r="A109" s="308"/>
      <c r="B109" s="301"/>
      <c r="C109" s="301"/>
      <c r="D109" s="301"/>
      <c r="E109" s="301"/>
      <c r="F109" s="301"/>
      <c r="G109" s="301"/>
      <c r="H109" s="301"/>
      <c r="I109" s="301"/>
      <c r="J109" s="301"/>
      <c r="K109" s="312"/>
      <c r="L109" s="313"/>
      <c r="M109" s="255" t="str">
        <f>IF(AK109="","",VLOOKUP(AK109,リスト!$R$2:$S$135,2,FALSE))</f>
        <v/>
      </c>
      <c r="N109" s="256"/>
      <c r="O109" s="256"/>
      <c r="P109" s="256"/>
      <c r="Q109" s="256"/>
      <c r="R109" s="314" t="s">
        <v>372</v>
      </c>
      <c r="S109" s="315"/>
      <c r="T109" s="315"/>
      <c r="U109" s="315"/>
      <c r="V109" s="315"/>
      <c r="W109" s="315"/>
      <c r="X109" s="315"/>
      <c r="Y109" s="315"/>
      <c r="Z109" s="315"/>
      <c r="AA109" s="315"/>
      <c r="AB109" s="315"/>
      <c r="AC109" s="315"/>
      <c r="AD109" s="315"/>
      <c r="AE109" s="315"/>
      <c r="AG109" s="101">
        <f>SUMPRODUCT(ISERROR(B111:J112)*1)+SUMPRODUCT(ISERROR(M109:Q117)*1)</f>
        <v>0</v>
      </c>
      <c r="AH109" s="101" t="str">
        <f>IF(ISBLANK(B109),"",B109)</f>
        <v/>
      </c>
      <c r="AI109" s="101" t="str">
        <f>IF(OR(ISBLANK(B109),ISBLANK(C109)),"",B109&amp;C109)</f>
        <v/>
      </c>
      <c r="AJ109" s="101" t="str">
        <f>IF(OR(ISBLANK(B109),ISBLANK(C109),ISBLANK(F109)),"",B109&amp;C109&amp;F109)</f>
        <v/>
      </c>
      <c r="AK109" s="101" t="str">
        <f>IF(OR(ISBLANK(K109),AJ109=""),"",AJ109&amp;K109)</f>
        <v/>
      </c>
      <c r="AL109" s="101" t="b">
        <f t="shared" ref="AL109:AL117" si="0">IF(AND(K109="Z",S109=""),TRUE)</f>
        <v>0</v>
      </c>
    </row>
    <row r="110" spans="1:38" ht="14.25" thickBot="1" x14ac:dyDescent="0.2">
      <c r="A110" s="308"/>
      <c r="B110" s="311"/>
      <c r="C110" s="311"/>
      <c r="D110" s="311"/>
      <c r="E110" s="311"/>
      <c r="F110" s="311"/>
      <c r="G110" s="311"/>
      <c r="H110" s="311"/>
      <c r="I110" s="311"/>
      <c r="J110" s="311"/>
      <c r="K110" s="312"/>
      <c r="L110" s="313"/>
      <c r="M110" s="255" t="str">
        <f>IF(AK110="","",VLOOKUP(AK110,リスト!$R$2:$S$135,2,FALSE))</f>
        <v/>
      </c>
      <c r="N110" s="256"/>
      <c r="O110" s="256"/>
      <c r="P110" s="256"/>
      <c r="Q110" s="256"/>
      <c r="R110" s="314"/>
      <c r="S110" s="315"/>
      <c r="T110" s="315"/>
      <c r="U110" s="315"/>
      <c r="V110" s="315"/>
      <c r="W110" s="315"/>
      <c r="X110" s="315"/>
      <c r="Y110" s="315"/>
      <c r="Z110" s="315"/>
      <c r="AA110" s="315"/>
      <c r="AB110" s="315"/>
      <c r="AC110" s="315"/>
      <c r="AD110" s="315"/>
      <c r="AE110" s="315"/>
      <c r="AK110" s="101" t="str">
        <f>IF(OR(ISBLANK(K110),AJ109=""),"",AJ109&amp;K110)</f>
        <v/>
      </c>
      <c r="AL110" s="101" t="b">
        <f t="shared" si="0"/>
        <v>0</v>
      </c>
    </row>
    <row r="111" spans="1:38" ht="14.25" thickBot="1" x14ac:dyDescent="0.2">
      <c r="A111" s="308"/>
      <c r="B111" s="318" t="str">
        <f>IF(AH109="","",VLOOKUP(AH109,リスト!I2:J6,2,FALSE))</f>
        <v/>
      </c>
      <c r="C111" s="320" t="str">
        <f>IF(AI109="","",VLOOKUP(AI109,リスト!$L$2:$M$14,2,FALSE))</f>
        <v/>
      </c>
      <c r="D111" s="321"/>
      <c r="E111" s="322"/>
      <c r="F111" s="318" t="str">
        <f>IF(AJ109="","",VLOOKUP(AJ109,リスト!$O$2:$P$37,2,FALSE))</f>
        <v/>
      </c>
      <c r="G111" s="318"/>
      <c r="H111" s="318"/>
      <c r="I111" s="318"/>
      <c r="J111" s="326"/>
      <c r="K111" s="312"/>
      <c r="L111" s="313"/>
      <c r="M111" s="255" t="str">
        <f>IF(AK111="","",VLOOKUP(AK111,リスト!$R$2:$S$135,2,FALSE))</f>
        <v/>
      </c>
      <c r="N111" s="256"/>
      <c r="O111" s="256"/>
      <c r="P111" s="256"/>
      <c r="Q111" s="256"/>
      <c r="R111" s="314"/>
      <c r="S111" s="315"/>
      <c r="T111" s="315"/>
      <c r="U111" s="315"/>
      <c r="V111" s="315"/>
      <c r="W111" s="315"/>
      <c r="X111" s="315"/>
      <c r="Y111" s="315"/>
      <c r="Z111" s="315"/>
      <c r="AA111" s="315"/>
      <c r="AB111" s="315"/>
      <c r="AC111" s="315"/>
      <c r="AD111" s="315"/>
      <c r="AE111" s="315"/>
      <c r="AK111" s="101" t="str">
        <f>IF(OR(ISBLANK(K111),AJ109=""),"",AJ109&amp;K111)</f>
        <v/>
      </c>
      <c r="AL111" s="101" t="b">
        <f t="shared" si="0"/>
        <v>0</v>
      </c>
    </row>
    <row r="112" spans="1:38" ht="14.25" thickBot="1" x14ac:dyDescent="0.2">
      <c r="A112" s="308"/>
      <c r="B112" s="319"/>
      <c r="C112" s="323"/>
      <c r="D112" s="324"/>
      <c r="E112" s="325"/>
      <c r="F112" s="319"/>
      <c r="G112" s="319"/>
      <c r="H112" s="319"/>
      <c r="I112" s="319"/>
      <c r="J112" s="327"/>
      <c r="K112" s="312"/>
      <c r="L112" s="313"/>
      <c r="M112" s="255" t="str">
        <f>IF(AK112="","",VLOOKUP(AK112,リスト!$R$2:$S$135,2,FALSE))</f>
        <v/>
      </c>
      <c r="N112" s="256"/>
      <c r="O112" s="256"/>
      <c r="P112" s="256"/>
      <c r="Q112" s="256"/>
      <c r="R112" s="314"/>
      <c r="S112" s="315"/>
      <c r="T112" s="315"/>
      <c r="U112" s="315"/>
      <c r="V112" s="315"/>
      <c r="W112" s="315"/>
      <c r="X112" s="315"/>
      <c r="Y112" s="315"/>
      <c r="Z112" s="315"/>
      <c r="AA112" s="315"/>
      <c r="AB112" s="315"/>
      <c r="AC112" s="315"/>
      <c r="AD112" s="315"/>
      <c r="AE112" s="315"/>
      <c r="AK112" s="101" t="str">
        <f>IF(OR(ISBLANK(K112),AJ109=""),"",AJ109&amp;K112)</f>
        <v/>
      </c>
      <c r="AL112" s="101" t="b">
        <f t="shared" si="0"/>
        <v>0</v>
      </c>
    </row>
    <row r="113" spans="1:38" ht="14.25" thickBot="1" x14ac:dyDescent="0.2">
      <c r="A113" s="308"/>
      <c r="B113" s="328" t="str">
        <f>IF(AG109=0,"","※存在しない組み合わせがあります。")</f>
        <v/>
      </c>
      <c r="C113" s="328"/>
      <c r="D113" s="328"/>
      <c r="E113" s="328"/>
      <c r="F113" s="328"/>
      <c r="G113" s="328"/>
      <c r="H113" s="328"/>
      <c r="I113" s="328"/>
      <c r="J113" s="329"/>
      <c r="K113" s="312"/>
      <c r="L113" s="313"/>
      <c r="M113" s="255" t="str">
        <f>IF(AK113="","",VLOOKUP(AK113,リスト!$R$2:$S$135,2,FALSE))</f>
        <v/>
      </c>
      <c r="N113" s="256"/>
      <c r="O113" s="256"/>
      <c r="P113" s="256"/>
      <c r="Q113" s="256"/>
      <c r="R113" s="314"/>
      <c r="S113" s="315"/>
      <c r="T113" s="315"/>
      <c r="U113" s="315"/>
      <c r="V113" s="315"/>
      <c r="W113" s="315"/>
      <c r="X113" s="315"/>
      <c r="Y113" s="315"/>
      <c r="Z113" s="315"/>
      <c r="AA113" s="315"/>
      <c r="AB113" s="315"/>
      <c r="AC113" s="315"/>
      <c r="AD113" s="315"/>
      <c r="AE113" s="315"/>
      <c r="AK113" s="101" t="str">
        <f>IF(OR(ISBLANK(K113),AJ109=""),"",AJ109&amp;K113)</f>
        <v/>
      </c>
      <c r="AL113" s="101" t="b">
        <f t="shared" si="0"/>
        <v>0</v>
      </c>
    </row>
    <row r="114" spans="1:38" ht="14.25" thickBot="1" x14ac:dyDescent="0.2">
      <c r="A114" s="308"/>
      <c r="B114" s="330" t="str">
        <f>IF(COUNTIF(AL109:AL117,TRUE)=0,"","※「その他」を選択した場合、特記事項を入力してください。")</f>
        <v/>
      </c>
      <c r="C114" s="330"/>
      <c r="D114" s="330"/>
      <c r="E114" s="330"/>
      <c r="F114" s="330"/>
      <c r="G114" s="330"/>
      <c r="H114" s="330"/>
      <c r="I114" s="330"/>
      <c r="J114" s="331"/>
      <c r="K114" s="312"/>
      <c r="L114" s="313"/>
      <c r="M114" s="255" t="str">
        <f>IF(AK114="","",VLOOKUP(AK114,リスト!$R$2:$S$135,2,FALSE))</f>
        <v/>
      </c>
      <c r="N114" s="256"/>
      <c r="O114" s="256"/>
      <c r="P114" s="256"/>
      <c r="Q114" s="256"/>
      <c r="R114" s="314"/>
      <c r="S114" s="315"/>
      <c r="T114" s="315"/>
      <c r="U114" s="315"/>
      <c r="V114" s="315"/>
      <c r="W114" s="315"/>
      <c r="X114" s="315"/>
      <c r="Y114" s="315"/>
      <c r="Z114" s="315"/>
      <c r="AA114" s="315"/>
      <c r="AB114" s="315"/>
      <c r="AC114" s="315"/>
      <c r="AD114" s="315"/>
      <c r="AE114" s="315"/>
      <c r="AK114" s="101" t="str">
        <f>IF(OR(ISBLANK(K114),AJ109=""),"",AJ109&amp;K114)</f>
        <v/>
      </c>
      <c r="AL114" s="101" t="b">
        <f t="shared" si="0"/>
        <v>0</v>
      </c>
    </row>
    <row r="115" spans="1:38" ht="14.25" thickBot="1" x14ac:dyDescent="0.2">
      <c r="A115" s="308"/>
      <c r="B115" s="330"/>
      <c r="C115" s="330"/>
      <c r="D115" s="330"/>
      <c r="E115" s="330"/>
      <c r="F115" s="330"/>
      <c r="G115" s="330"/>
      <c r="H115" s="330"/>
      <c r="I115" s="330"/>
      <c r="J115" s="331"/>
      <c r="K115" s="312"/>
      <c r="L115" s="313"/>
      <c r="M115" s="255" t="str">
        <f>IF(AK115="","",VLOOKUP(AK115,リスト!$R$2:$S$135,2,FALSE))</f>
        <v/>
      </c>
      <c r="N115" s="256"/>
      <c r="O115" s="256"/>
      <c r="P115" s="256"/>
      <c r="Q115" s="256"/>
      <c r="R115" s="314"/>
      <c r="S115" s="315"/>
      <c r="T115" s="315"/>
      <c r="U115" s="315"/>
      <c r="V115" s="315"/>
      <c r="W115" s="315"/>
      <c r="X115" s="315"/>
      <c r="Y115" s="315"/>
      <c r="Z115" s="315"/>
      <c r="AA115" s="315"/>
      <c r="AB115" s="315"/>
      <c r="AC115" s="315"/>
      <c r="AD115" s="315"/>
      <c r="AE115" s="315"/>
      <c r="AK115" s="101" t="str">
        <f>IF(OR(ISBLANK(K115),AJ109=""),"",AJ109&amp;K115)</f>
        <v/>
      </c>
      <c r="AL115" s="101" t="b">
        <f t="shared" si="0"/>
        <v>0</v>
      </c>
    </row>
    <row r="116" spans="1:38" ht="14.25" thickBot="1" x14ac:dyDescent="0.2">
      <c r="A116" s="308"/>
      <c r="B116" s="332" t="str">
        <f>IF(AND(AJ109&lt;&gt;"",COUNTIF($AJ$109:$AJ$194,AJ109)&gt;1),"※他の希望順位の中分類と重複しています。","")</f>
        <v/>
      </c>
      <c r="C116" s="332"/>
      <c r="D116" s="332"/>
      <c r="E116" s="332"/>
      <c r="F116" s="332"/>
      <c r="G116" s="332"/>
      <c r="H116" s="332"/>
      <c r="I116" s="332"/>
      <c r="J116" s="333"/>
      <c r="K116" s="312"/>
      <c r="L116" s="313"/>
      <c r="M116" s="255" t="str">
        <f>IF(AK116="","",VLOOKUP(AK116,リスト!$R$2:$S$135,2,FALSE))</f>
        <v/>
      </c>
      <c r="N116" s="256"/>
      <c r="O116" s="256"/>
      <c r="P116" s="256"/>
      <c r="Q116" s="256"/>
      <c r="R116" s="314"/>
      <c r="S116" s="315"/>
      <c r="T116" s="315"/>
      <c r="U116" s="315"/>
      <c r="V116" s="315"/>
      <c r="W116" s="315"/>
      <c r="X116" s="315"/>
      <c r="Y116" s="315"/>
      <c r="Z116" s="315"/>
      <c r="AA116" s="315"/>
      <c r="AB116" s="315"/>
      <c r="AC116" s="315"/>
      <c r="AD116" s="315"/>
      <c r="AE116" s="315"/>
      <c r="AK116" s="101" t="str">
        <f>IF(OR(ISBLANK(K116),AJ109=""),"",AJ109&amp;K116)</f>
        <v/>
      </c>
      <c r="AL116" s="101" t="b">
        <f t="shared" si="0"/>
        <v>0</v>
      </c>
    </row>
    <row r="117" spans="1:38" ht="14.25" thickBot="1" x14ac:dyDescent="0.2">
      <c r="A117" s="309"/>
      <c r="B117" s="173"/>
      <c r="C117" s="173"/>
      <c r="D117" s="173"/>
      <c r="E117" s="173"/>
      <c r="F117" s="173"/>
      <c r="G117" s="173"/>
      <c r="H117" s="173"/>
      <c r="I117" s="173"/>
      <c r="J117" s="190"/>
      <c r="K117" s="312"/>
      <c r="L117" s="313"/>
      <c r="M117" s="255" t="str">
        <f>IF(AK117="","",VLOOKUP(AK117,リスト!$R$2:$S$135,2,FALSE))</f>
        <v/>
      </c>
      <c r="N117" s="256"/>
      <c r="O117" s="256"/>
      <c r="P117" s="256"/>
      <c r="Q117" s="256"/>
      <c r="R117" s="314"/>
      <c r="S117" s="315"/>
      <c r="T117" s="315"/>
      <c r="U117" s="315"/>
      <c r="V117" s="315"/>
      <c r="W117" s="315"/>
      <c r="X117" s="315"/>
      <c r="Y117" s="315"/>
      <c r="Z117" s="315"/>
      <c r="AA117" s="315"/>
      <c r="AB117" s="315"/>
      <c r="AC117" s="315"/>
      <c r="AD117" s="315"/>
      <c r="AE117" s="315"/>
      <c r="AK117" s="101" t="str">
        <f>IF(OR(ISBLANK(K117),AJ109=""),"",AJ109&amp;K117)</f>
        <v/>
      </c>
      <c r="AL117" s="101" t="b">
        <f t="shared" si="0"/>
        <v>0</v>
      </c>
    </row>
    <row r="118" spans="1:38" ht="9" customHeight="1" x14ac:dyDescent="0.15">
      <c r="A118" s="161"/>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row>
    <row r="119" spans="1:38" ht="14.25" thickBot="1" x14ac:dyDescent="0.2">
      <c r="A119" s="307" t="s">
        <v>373</v>
      </c>
      <c r="B119" s="189" t="s">
        <v>109</v>
      </c>
      <c r="C119" s="281" t="s">
        <v>110</v>
      </c>
      <c r="D119" s="281"/>
      <c r="E119" s="281"/>
      <c r="F119" s="281" t="s">
        <v>108</v>
      </c>
      <c r="G119" s="281"/>
      <c r="H119" s="281"/>
      <c r="I119" s="281"/>
      <c r="J119" s="281"/>
      <c r="K119" s="310" t="s">
        <v>371</v>
      </c>
      <c r="L119" s="281"/>
      <c r="M119" s="261"/>
      <c r="N119" s="261"/>
      <c r="O119" s="261"/>
      <c r="P119" s="261"/>
      <c r="Q119" s="261"/>
      <c r="R119" s="261"/>
      <c r="S119" s="281"/>
      <c r="T119" s="281"/>
      <c r="U119" s="281"/>
      <c r="V119" s="281"/>
      <c r="W119" s="281"/>
      <c r="X119" s="281"/>
      <c r="Y119" s="281"/>
      <c r="Z119" s="281"/>
      <c r="AA119" s="281"/>
      <c r="AB119" s="281"/>
      <c r="AC119" s="281"/>
      <c r="AD119" s="281"/>
      <c r="AE119" s="281"/>
    </row>
    <row r="120" spans="1:38" ht="14.25" customHeight="1" thickBot="1" x14ac:dyDescent="0.2">
      <c r="A120" s="308"/>
      <c r="B120" s="301"/>
      <c r="C120" s="301"/>
      <c r="D120" s="301"/>
      <c r="E120" s="301"/>
      <c r="F120" s="301"/>
      <c r="G120" s="301"/>
      <c r="H120" s="301"/>
      <c r="I120" s="301"/>
      <c r="J120" s="301"/>
      <c r="K120" s="312"/>
      <c r="L120" s="313"/>
      <c r="M120" s="255" t="str">
        <f>IF(AK120="","",VLOOKUP(AK120,リスト!$R$2:$S$135,2,FALSE))</f>
        <v/>
      </c>
      <c r="N120" s="256"/>
      <c r="O120" s="256"/>
      <c r="P120" s="256"/>
      <c r="Q120" s="256"/>
      <c r="R120" s="314" t="s">
        <v>372</v>
      </c>
      <c r="S120" s="315"/>
      <c r="T120" s="315"/>
      <c r="U120" s="315"/>
      <c r="V120" s="315"/>
      <c r="W120" s="315"/>
      <c r="X120" s="315"/>
      <c r="Y120" s="315"/>
      <c r="Z120" s="315"/>
      <c r="AA120" s="315"/>
      <c r="AB120" s="315"/>
      <c r="AC120" s="315"/>
      <c r="AD120" s="315"/>
      <c r="AE120" s="315"/>
      <c r="AG120" s="101">
        <f>SUMPRODUCT(ISERROR(B122:J123)*1)+SUMPRODUCT(ISERROR(M120:Q128)*1)</f>
        <v>0</v>
      </c>
      <c r="AH120" s="101" t="str">
        <f>IF(ISBLANK(B120),"",B120)</f>
        <v/>
      </c>
      <c r="AI120" s="101" t="str">
        <f>IF(OR(ISBLANK(B120),ISBLANK(C120)),"",B120&amp;C120)</f>
        <v/>
      </c>
      <c r="AJ120" s="101" t="str">
        <f>IF(OR(ISBLANK(B120),ISBLANK(C120),ISBLANK(F120)),"",B120&amp;C120&amp;F120)</f>
        <v/>
      </c>
      <c r="AK120" s="101" t="str">
        <f>IF(OR(ISBLANK(K120),AJ120=""),"",AJ120&amp;K120)</f>
        <v/>
      </c>
      <c r="AL120" s="101" t="b">
        <f t="shared" ref="AL120:AL128" si="1">IF(AND(K120="Z",S120=""),TRUE)</f>
        <v>0</v>
      </c>
    </row>
    <row r="121" spans="1:38" ht="14.25" thickBot="1" x14ac:dyDescent="0.2">
      <c r="A121" s="308"/>
      <c r="B121" s="311"/>
      <c r="C121" s="311"/>
      <c r="D121" s="311"/>
      <c r="E121" s="311"/>
      <c r="F121" s="311"/>
      <c r="G121" s="311"/>
      <c r="H121" s="311"/>
      <c r="I121" s="311"/>
      <c r="J121" s="311"/>
      <c r="K121" s="312"/>
      <c r="L121" s="313"/>
      <c r="M121" s="255" t="str">
        <f>IF(AK121="","",VLOOKUP(AK121,リスト!$R$2:$S$135,2,FALSE))</f>
        <v/>
      </c>
      <c r="N121" s="256"/>
      <c r="O121" s="256"/>
      <c r="P121" s="256"/>
      <c r="Q121" s="256"/>
      <c r="R121" s="314"/>
      <c r="S121" s="315"/>
      <c r="T121" s="315"/>
      <c r="U121" s="315"/>
      <c r="V121" s="315"/>
      <c r="W121" s="315"/>
      <c r="X121" s="315"/>
      <c r="Y121" s="315"/>
      <c r="Z121" s="315"/>
      <c r="AA121" s="315"/>
      <c r="AB121" s="315"/>
      <c r="AC121" s="315"/>
      <c r="AD121" s="315"/>
      <c r="AE121" s="315"/>
      <c r="AK121" s="101" t="str">
        <f>IF(OR(ISBLANK(K121),AJ120=""),"",AJ120&amp;K121)</f>
        <v/>
      </c>
      <c r="AL121" s="101" t="b">
        <f t="shared" si="1"/>
        <v>0</v>
      </c>
    </row>
    <row r="122" spans="1:38" ht="14.25" thickBot="1" x14ac:dyDescent="0.2">
      <c r="A122" s="308"/>
      <c r="B122" s="318" t="str">
        <f>IF(AH120="","",VLOOKUP(AH120,リスト!$I$2:$J$6,2,FALSE))</f>
        <v/>
      </c>
      <c r="C122" s="320" t="str">
        <f>IF(AI120="","",VLOOKUP(AI120,リスト!$L$2:$M$14,2,FALSE))</f>
        <v/>
      </c>
      <c r="D122" s="321"/>
      <c r="E122" s="322"/>
      <c r="F122" s="318" t="str">
        <f>IF(AJ120="","",VLOOKUP(AJ120,リスト!$O$2:$P$37,2,FALSE))</f>
        <v/>
      </c>
      <c r="G122" s="318"/>
      <c r="H122" s="318"/>
      <c r="I122" s="318"/>
      <c r="J122" s="326"/>
      <c r="K122" s="312"/>
      <c r="L122" s="313"/>
      <c r="M122" s="255" t="str">
        <f>IF(AK122="","",VLOOKUP(AK122,リスト!$R$2:$S$135,2,FALSE))</f>
        <v/>
      </c>
      <c r="N122" s="256"/>
      <c r="O122" s="256"/>
      <c r="P122" s="256"/>
      <c r="Q122" s="256"/>
      <c r="R122" s="314"/>
      <c r="S122" s="315"/>
      <c r="T122" s="315"/>
      <c r="U122" s="315"/>
      <c r="V122" s="315"/>
      <c r="W122" s="315"/>
      <c r="X122" s="315"/>
      <c r="Y122" s="315"/>
      <c r="Z122" s="315"/>
      <c r="AA122" s="315"/>
      <c r="AB122" s="315"/>
      <c r="AC122" s="315"/>
      <c r="AD122" s="315"/>
      <c r="AE122" s="315"/>
      <c r="AK122" s="101" t="str">
        <f>IF(OR(ISBLANK(K122),AJ120=""),"",AJ120&amp;K122)</f>
        <v/>
      </c>
      <c r="AL122" s="101" t="b">
        <f t="shared" si="1"/>
        <v>0</v>
      </c>
    </row>
    <row r="123" spans="1:38" ht="14.25" thickBot="1" x14ac:dyDescent="0.2">
      <c r="A123" s="308"/>
      <c r="B123" s="319"/>
      <c r="C123" s="323"/>
      <c r="D123" s="324"/>
      <c r="E123" s="325"/>
      <c r="F123" s="319"/>
      <c r="G123" s="319"/>
      <c r="H123" s="319"/>
      <c r="I123" s="319"/>
      <c r="J123" s="327"/>
      <c r="K123" s="312"/>
      <c r="L123" s="313"/>
      <c r="M123" s="255" t="str">
        <f>IF(AK123="","",VLOOKUP(AK123,リスト!$R$2:$S$135,2,FALSE))</f>
        <v/>
      </c>
      <c r="N123" s="256"/>
      <c r="O123" s="256"/>
      <c r="P123" s="256"/>
      <c r="Q123" s="256"/>
      <c r="R123" s="314"/>
      <c r="S123" s="315"/>
      <c r="T123" s="315"/>
      <c r="U123" s="315"/>
      <c r="V123" s="315"/>
      <c r="W123" s="315"/>
      <c r="X123" s="315"/>
      <c r="Y123" s="315"/>
      <c r="Z123" s="315"/>
      <c r="AA123" s="315"/>
      <c r="AB123" s="315"/>
      <c r="AC123" s="315"/>
      <c r="AD123" s="315"/>
      <c r="AE123" s="315"/>
      <c r="AK123" s="101" t="str">
        <f>IF(OR(ISBLANK(K123),AJ120=""),"",AJ120&amp;K123)</f>
        <v/>
      </c>
      <c r="AL123" s="101" t="b">
        <f t="shared" si="1"/>
        <v>0</v>
      </c>
    </row>
    <row r="124" spans="1:38" ht="14.25" thickBot="1" x14ac:dyDescent="0.2">
      <c r="A124" s="308"/>
      <c r="B124" s="328" t="str">
        <f>IF(AG120=0,"","※存在しない組み合わせがあります。")</f>
        <v/>
      </c>
      <c r="C124" s="328"/>
      <c r="D124" s="328"/>
      <c r="E124" s="328"/>
      <c r="F124" s="328"/>
      <c r="G124" s="328"/>
      <c r="H124" s="328"/>
      <c r="I124" s="328"/>
      <c r="J124" s="329"/>
      <c r="K124" s="312"/>
      <c r="L124" s="313"/>
      <c r="M124" s="255" t="str">
        <f>IF(AK124="","",VLOOKUP(AK124,リスト!$R$2:$S$135,2,FALSE))</f>
        <v/>
      </c>
      <c r="N124" s="256"/>
      <c r="O124" s="256"/>
      <c r="P124" s="256"/>
      <c r="Q124" s="256"/>
      <c r="R124" s="314"/>
      <c r="S124" s="315"/>
      <c r="T124" s="315"/>
      <c r="U124" s="315"/>
      <c r="V124" s="315"/>
      <c r="W124" s="315"/>
      <c r="X124" s="315"/>
      <c r="Y124" s="315"/>
      <c r="Z124" s="315"/>
      <c r="AA124" s="315"/>
      <c r="AB124" s="315"/>
      <c r="AC124" s="315"/>
      <c r="AD124" s="315"/>
      <c r="AE124" s="315"/>
      <c r="AK124" s="101" t="str">
        <f>IF(OR(ISBLANK(K124),AJ120=""),"",AJ120&amp;K124)</f>
        <v/>
      </c>
      <c r="AL124" s="101" t="b">
        <f t="shared" si="1"/>
        <v>0</v>
      </c>
    </row>
    <row r="125" spans="1:38" ht="14.25" customHeight="1" thickBot="1" x14ac:dyDescent="0.2">
      <c r="A125" s="308"/>
      <c r="B125" s="330" t="str">
        <f>IF(COUNTIF(AL120:AL128,TRUE)=0,"","※「その他」を選択した場合、特記事項を入力してください。")</f>
        <v/>
      </c>
      <c r="C125" s="330"/>
      <c r="D125" s="330"/>
      <c r="E125" s="330"/>
      <c r="F125" s="330"/>
      <c r="G125" s="330"/>
      <c r="H125" s="330"/>
      <c r="I125" s="330"/>
      <c r="J125" s="331"/>
      <c r="K125" s="312"/>
      <c r="L125" s="313"/>
      <c r="M125" s="255" t="str">
        <f>IF(AK125="","",VLOOKUP(AK125,リスト!$R$2:$S$135,2,FALSE))</f>
        <v/>
      </c>
      <c r="N125" s="256"/>
      <c r="O125" s="256"/>
      <c r="P125" s="256"/>
      <c r="Q125" s="256"/>
      <c r="R125" s="314"/>
      <c r="S125" s="315"/>
      <c r="T125" s="315"/>
      <c r="U125" s="315"/>
      <c r="V125" s="315"/>
      <c r="W125" s="315"/>
      <c r="X125" s="315"/>
      <c r="Y125" s="315"/>
      <c r="Z125" s="315"/>
      <c r="AA125" s="315"/>
      <c r="AB125" s="315"/>
      <c r="AC125" s="315"/>
      <c r="AD125" s="315"/>
      <c r="AE125" s="315"/>
      <c r="AK125" s="101" t="str">
        <f>IF(OR(ISBLANK(K125),AJ120=""),"",AJ120&amp;K125)</f>
        <v/>
      </c>
      <c r="AL125" s="101" t="b">
        <f t="shared" si="1"/>
        <v>0</v>
      </c>
    </row>
    <row r="126" spans="1:38" ht="14.25" thickBot="1" x14ac:dyDescent="0.2">
      <c r="A126" s="308"/>
      <c r="B126" s="330"/>
      <c r="C126" s="330"/>
      <c r="D126" s="330"/>
      <c r="E126" s="330"/>
      <c r="F126" s="330"/>
      <c r="G126" s="330"/>
      <c r="H126" s="330"/>
      <c r="I126" s="330"/>
      <c r="J126" s="331"/>
      <c r="K126" s="312"/>
      <c r="L126" s="313"/>
      <c r="M126" s="255" t="str">
        <f>IF(AK126="","",VLOOKUP(AK126,リスト!$R$2:$S$135,2,FALSE))</f>
        <v/>
      </c>
      <c r="N126" s="256"/>
      <c r="O126" s="256"/>
      <c r="P126" s="256"/>
      <c r="Q126" s="256"/>
      <c r="R126" s="314"/>
      <c r="S126" s="315"/>
      <c r="T126" s="315"/>
      <c r="U126" s="315"/>
      <c r="V126" s="315"/>
      <c r="W126" s="315"/>
      <c r="X126" s="315"/>
      <c r="Y126" s="315"/>
      <c r="Z126" s="315"/>
      <c r="AA126" s="315"/>
      <c r="AB126" s="315"/>
      <c r="AC126" s="315"/>
      <c r="AD126" s="315"/>
      <c r="AE126" s="315"/>
      <c r="AK126" s="101" t="str">
        <f>IF(OR(ISBLANK(K126),AJ120=""),"",AJ120&amp;K126)</f>
        <v/>
      </c>
      <c r="AL126" s="101" t="b">
        <f t="shared" si="1"/>
        <v>0</v>
      </c>
    </row>
    <row r="127" spans="1:38" ht="13.5" customHeight="1" thickBot="1" x14ac:dyDescent="0.2">
      <c r="A127" s="308"/>
      <c r="B127" s="332" t="str">
        <f>IF(AND(AJ120&lt;&gt;"",COUNTIF($AJ$109:$AJ$194,AJ120)&gt;1),"※他の希望順位の中分類と重複しています。","")</f>
        <v/>
      </c>
      <c r="C127" s="332"/>
      <c r="D127" s="332"/>
      <c r="E127" s="332"/>
      <c r="F127" s="332"/>
      <c r="G127" s="332"/>
      <c r="H127" s="332"/>
      <c r="I127" s="332"/>
      <c r="J127" s="333"/>
      <c r="K127" s="312"/>
      <c r="L127" s="313"/>
      <c r="M127" s="255" t="str">
        <f>IF(AK127="","",VLOOKUP(AK127,リスト!$R$2:$S$135,2,FALSE))</f>
        <v/>
      </c>
      <c r="N127" s="256"/>
      <c r="O127" s="256"/>
      <c r="P127" s="256"/>
      <c r="Q127" s="256"/>
      <c r="R127" s="314"/>
      <c r="S127" s="315"/>
      <c r="T127" s="315"/>
      <c r="U127" s="315"/>
      <c r="V127" s="315"/>
      <c r="W127" s="315"/>
      <c r="X127" s="315"/>
      <c r="Y127" s="315"/>
      <c r="Z127" s="315"/>
      <c r="AA127" s="315"/>
      <c r="AB127" s="315"/>
      <c r="AC127" s="315"/>
      <c r="AD127" s="315"/>
      <c r="AE127" s="315"/>
      <c r="AK127" s="101" t="str">
        <f>IF(OR(ISBLANK(K127),AJ120=""),"",AJ120&amp;K127)</f>
        <v/>
      </c>
      <c r="AL127" s="101" t="b">
        <f t="shared" si="1"/>
        <v>0</v>
      </c>
    </row>
    <row r="128" spans="1:38" ht="14.25" thickBot="1" x14ac:dyDescent="0.2">
      <c r="A128" s="309"/>
      <c r="B128" s="173"/>
      <c r="C128" s="173"/>
      <c r="D128" s="173"/>
      <c r="E128" s="173"/>
      <c r="F128" s="173"/>
      <c r="G128" s="173"/>
      <c r="H128" s="173"/>
      <c r="I128" s="173"/>
      <c r="J128" s="190"/>
      <c r="K128" s="312"/>
      <c r="L128" s="313"/>
      <c r="M128" s="255" t="str">
        <f>IF(AK128="","",VLOOKUP(AK128,リスト!$R$2:$S$135,2,FALSE))</f>
        <v/>
      </c>
      <c r="N128" s="256"/>
      <c r="O128" s="256"/>
      <c r="P128" s="256"/>
      <c r="Q128" s="256"/>
      <c r="R128" s="314"/>
      <c r="S128" s="315"/>
      <c r="T128" s="315"/>
      <c r="U128" s="315"/>
      <c r="V128" s="315"/>
      <c r="W128" s="315"/>
      <c r="X128" s="315"/>
      <c r="Y128" s="315"/>
      <c r="Z128" s="315"/>
      <c r="AA128" s="315"/>
      <c r="AB128" s="315"/>
      <c r="AC128" s="315"/>
      <c r="AD128" s="315"/>
      <c r="AE128" s="315"/>
      <c r="AK128" s="101" t="str">
        <f>IF(OR(ISBLANK(K128),AJ120=""),"",AJ120&amp;K128)</f>
        <v/>
      </c>
      <c r="AL128" s="101" t="b">
        <f t="shared" si="1"/>
        <v>0</v>
      </c>
    </row>
    <row r="129" spans="1:38" ht="9" customHeight="1" x14ac:dyDescent="0.15">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row>
    <row r="130" spans="1:38" ht="14.25" thickBot="1" x14ac:dyDescent="0.2">
      <c r="A130" s="307" t="s">
        <v>374</v>
      </c>
      <c r="B130" s="189" t="s">
        <v>109</v>
      </c>
      <c r="C130" s="281" t="s">
        <v>110</v>
      </c>
      <c r="D130" s="281"/>
      <c r="E130" s="281"/>
      <c r="F130" s="281" t="s">
        <v>108</v>
      </c>
      <c r="G130" s="281"/>
      <c r="H130" s="281"/>
      <c r="I130" s="281"/>
      <c r="J130" s="281"/>
      <c r="K130" s="310" t="s">
        <v>371</v>
      </c>
      <c r="L130" s="281"/>
      <c r="M130" s="261"/>
      <c r="N130" s="261"/>
      <c r="O130" s="261"/>
      <c r="P130" s="261"/>
      <c r="Q130" s="261"/>
      <c r="R130" s="261"/>
      <c r="S130" s="281"/>
      <c r="T130" s="281"/>
      <c r="U130" s="281"/>
      <c r="V130" s="281"/>
      <c r="W130" s="281"/>
      <c r="X130" s="281"/>
      <c r="Y130" s="281"/>
      <c r="Z130" s="281"/>
      <c r="AA130" s="281"/>
      <c r="AB130" s="281"/>
      <c r="AC130" s="281"/>
      <c r="AD130" s="281"/>
      <c r="AE130" s="281"/>
    </row>
    <row r="131" spans="1:38" ht="14.25" customHeight="1" thickBot="1" x14ac:dyDescent="0.2">
      <c r="A131" s="308"/>
      <c r="B131" s="301"/>
      <c r="C131" s="301"/>
      <c r="D131" s="301"/>
      <c r="E131" s="301"/>
      <c r="F131" s="301"/>
      <c r="G131" s="301"/>
      <c r="H131" s="301"/>
      <c r="I131" s="301"/>
      <c r="J131" s="301"/>
      <c r="K131" s="312"/>
      <c r="L131" s="313"/>
      <c r="M131" s="255" t="str">
        <f>IF(AK131="","",VLOOKUP(AK131,リスト!$R$2:$S$135,2,FALSE))</f>
        <v/>
      </c>
      <c r="N131" s="256"/>
      <c r="O131" s="256"/>
      <c r="P131" s="256"/>
      <c r="Q131" s="256"/>
      <c r="R131" s="314" t="s">
        <v>372</v>
      </c>
      <c r="S131" s="315"/>
      <c r="T131" s="315"/>
      <c r="U131" s="315"/>
      <c r="V131" s="315"/>
      <c r="W131" s="315"/>
      <c r="X131" s="315"/>
      <c r="Y131" s="315"/>
      <c r="Z131" s="315"/>
      <c r="AA131" s="315"/>
      <c r="AB131" s="315"/>
      <c r="AC131" s="315"/>
      <c r="AD131" s="315"/>
      <c r="AE131" s="315"/>
      <c r="AG131" s="101">
        <f>SUMPRODUCT(ISERROR(B133:J134)*1)+SUMPRODUCT(ISERROR(M131:Q139)*1)</f>
        <v>0</v>
      </c>
      <c r="AH131" s="101" t="str">
        <f>IF(ISBLANK(B131),"",B131)</f>
        <v/>
      </c>
      <c r="AI131" s="101" t="str">
        <f>IF(OR(ISBLANK(B131),ISBLANK(C131)),"",B131&amp;C131)</f>
        <v/>
      </c>
      <c r="AJ131" s="101" t="str">
        <f>IF(OR(ISBLANK(B131),ISBLANK(C131),ISBLANK(F131)),"",B131&amp;C131&amp;F131)</f>
        <v/>
      </c>
      <c r="AK131" s="101" t="str">
        <f>IF(OR(ISBLANK(K131),AJ131=""),"",AJ131&amp;K131)</f>
        <v/>
      </c>
      <c r="AL131" s="101" t="b">
        <f t="shared" ref="AL131:AL139" si="2">IF(AND(K131="Z",S131=""),TRUE)</f>
        <v>0</v>
      </c>
    </row>
    <row r="132" spans="1:38" ht="14.25" thickBot="1" x14ac:dyDescent="0.2">
      <c r="A132" s="308"/>
      <c r="B132" s="311"/>
      <c r="C132" s="311"/>
      <c r="D132" s="311"/>
      <c r="E132" s="311"/>
      <c r="F132" s="311"/>
      <c r="G132" s="311"/>
      <c r="H132" s="311"/>
      <c r="I132" s="311"/>
      <c r="J132" s="311"/>
      <c r="K132" s="312"/>
      <c r="L132" s="313"/>
      <c r="M132" s="255" t="str">
        <f>IF(AK132="","",VLOOKUP(AK132,リスト!$R$2:$S$135,2,FALSE))</f>
        <v/>
      </c>
      <c r="N132" s="256"/>
      <c r="O132" s="256"/>
      <c r="P132" s="256"/>
      <c r="Q132" s="256"/>
      <c r="R132" s="314"/>
      <c r="S132" s="315"/>
      <c r="T132" s="315"/>
      <c r="U132" s="315"/>
      <c r="V132" s="315"/>
      <c r="W132" s="315"/>
      <c r="X132" s="315"/>
      <c r="Y132" s="315"/>
      <c r="Z132" s="315"/>
      <c r="AA132" s="315"/>
      <c r="AB132" s="315"/>
      <c r="AC132" s="315"/>
      <c r="AD132" s="315"/>
      <c r="AE132" s="315"/>
      <c r="AK132" s="101" t="str">
        <f>IF(OR(ISBLANK(K132),AJ131=""),"",AJ131&amp;K132)</f>
        <v/>
      </c>
      <c r="AL132" s="101" t="b">
        <f t="shared" si="2"/>
        <v>0</v>
      </c>
    </row>
    <row r="133" spans="1:38" ht="14.25" thickBot="1" x14ac:dyDescent="0.2">
      <c r="A133" s="308"/>
      <c r="B133" s="318" t="str">
        <f>IF(AH131="","",VLOOKUP(AH131,リスト!$I$2:$J$6,2,FALSE))</f>
        <v/>
      </c>
      <c r="C133" s="320" t="str">
        <f>IF(AI131="","",VLOOKUP(AI131,リスト!$L$2:$M$14,2,FALSE))</f>
        <v/>
      </c>
      <c r="D133" s="321"/>
      <c r="E133" s="322"/>
      <c r="F133" s="318" t="str">
        <f>IF(AJ131="","",VLOOKUP(AJ131,リスト!$O$2:$P$37,2,FALSE))</f>
        <v/>
      </c>
      <c r="G133" s="318"/>
      <c r="H133" s="318"/>
      <c r="I133" s="318"/>
      <c r="J133" s="326"/>
      <c r="K133" s="312"/>
      <c r="L133" s="313"/>
      <c r="M133" s="255" t="str">
        <f>IF(AK133="","",VLOOKUP(AK133,リスト!$R$2:$S$135,2,FALSE))</f>
        <v/>
      </c>
      <c r="N133" s="256"/>
      <c r="O133" s="256"/>
      <c r="P133" s="256"/>
      <c r="Q133" s="256"/>
      <c r="R133" s="314"/>
      <c r="S133" s="315"/>
      <c r="T133" s="315"/>
      <c r="U133" s="315"/>
      <c r="V133" s="315"/>
      <c r="W133" s="315"/>
      <c r="X133" s="315"/>
      <c r="Y133" s="315"/>
      <c r="Z133" s="315"/>
      <c r="AA133" s="315"/>
      <c r="AB133" s="315"/>
      <c r="AC133" s="315"/>
      <c r="AD133" s="315"/>
      <c r="AE133" s="315"/>
      <c r="AK133" s="101" t="str">
        <f>IF(OR(ISBLANK(K133),AJ131=""),"",AJ131&amp;K133)</f>
        <v/>
      </c>
      <c r="AL133" s="101" t="b">
        <f t="shared" si="2"/>
        <v>0</v>
      </c>
    </row>
    <row r="134" spans="1:38" ht="14.25" thickBot="1" x14ac:dyDescent="0.2">
      <c r="A134" s="308"/>
      <c r="B134" s="319"/>
      <c r="C134" s="323"/>
      <c r="D134" s="324"/>
      <c r="E134" s="325"/>
      <c r="F134" s="319"/>
      <c r="G134" s="319"/>
      <c r="H134" s="319"/>
      <c r="I134" s="319"/>
      <c r="J134" s="327"/>
      <c r="K134" s="312"/>
      <c r="L134" s="313"/>
      <c r="M134" s="255" t="str">
        <f>IF(AK134="","",VLOOKUP(AK134,リスト!$R$2:$S$135,2,FALSE))</f>
        <v/>
      </c>
      <c r="N134" s="256"/>
      <c r="O134" s="256"/>
      <c r="P134" s="256"/>
      <c r="Q134" s="256"/>
      <c r="R134" s="314"/>
      <c r="S134" s="315"/>
      <c r="T134" s="315"/>
      <c r="U134" s="315"/>
      <c r="V134" s="315"/>
      <c r="W134" s="315"/>
      <c r="X134" s="315"/>
      <c r="Y134" s="315"/>
      <c r="Z134" s="315"/>
      <c r="AA134" s="315"/>
      <c r="AB134" s="315"/>
      <c r="AC134" s="315"/>
      <c r="AD134" s="315"/>
      <c r="AE134" s="315"/>
      <c r="AK134" s="101" t="str">
        <f>IF(OR(ISBLANK(K134),AJ131=""),"",AJ131&amp;K134)</f>
        <v/>
      </c>
      <c r="AL134" s="101" t="b">
        <f t="shared" si="2"/>
        <v>0</v>
      </c>
    </row>
    <row r="135" spans="1:38" ht="14.25" thickBot="1" x14ac:dyDescent="0.2">
      <c r="A135" s="308"/>
      <c r="B135" s="328" t="str">
        <f>IF(AG131=0,"","※存在しない組み合わせがあります。")</f>
        <v/>
      </c>
      <c r="C135" s="328"/>
      <c r="D135" s="328"/>
      <c r="E135" s="328"/>
      <c r="F135" s="328"/>
      <c r="G135" s="328"/>
      <c r="H135" s="328"/>
      <c r="I135" s="328"/>
      <c r="J135" s="329"/>
      <c r="K135" s="312"/>
      <c r="L135" s="313"/>
      <c r="M135" s="255" t="str">
        <f>IF(AK135="","",VLOOKUP(AK135,リスト!$R$2:$S$135,2,FALSE))</f>
        <v/>
      </c>
      <c r="N135" s="256"/>
      <c r="O135" s="256"/>
      <c r="P135" s="256"/>
      <c r="Q135" s="256"/>
      <c r="R135" s="314"/>
      <c r="S135" s="315"/>
      <c r="T135" s="315"/>
      <c r="U135" s="315"/>
      <c r="V135" s="315"/>
      <c r="W135" s="315"/>
      <c r="X135" s="315"/>
      <c r="Y135" s="315"/>
      <c r="Z135" s="315"/>
      <c r="AA135" s="315"/>
      <c r="AB135" s="315"/>
      <c r="AC135" s="315"/>
      <c r="AD135" s="315"/>
      <c r="AE135" s="315"/>
      <c r="AK135" s="101" t="str">
        <f>IF(OR(ISBLANK(K135),AJ131=""),"",AJ131&amp;K135)</f>
        <v/>
      </c>
      <c r="AL135" s="101" t="b">
        <f t="shared" si="2"/>
        <v>0</v>
      </c>
    </row>
    <row r="136" spans="1:38" ht="14.25" customHeight="1" thickBot="1" x14ac:dyDescent="0.2">
      <c r="A136" s="308"/>
      <c r="B136" s="330" t="str">
        <f>IF(COUNTIF(AL131:AL139,TRUE)=0,"","※「その他」を選択した場合、特記事項を入力してください。")</f>
        <v/>
      </c>
      <c r="C136" s="330"/>
      <c r="D136" s="330"/>
      <c r="E136" s="330"/>
      <c r="F136" s="330"/>
      <c r="G136" s="330"/>
      <c r="H136" s="330"/>
      <c r="I136" s="330"/>
      <c r="J136" s="331"/>
      <c r="K136" s="312"/>
      <c r="L136" s="313"/>
      <c r="M136" s="255" t="str">
        <f>IF(AK136="","",VLOOKUP(AK136,リスト!$R$2:$S$135,2,FALSE))</f>
        <v/>
      </c>
      <c r="N136" s="256"/>
      <c r="O136" s="256"/>
      <c r="P136" s="256"/>
      <c r="Q136" s="256"/>
      <c r="R136" s="314"/>
      <c r="S136" s="315"/>
      <c r="T136" s="315"/>
      <c r="U136" s="315"/>
      <c r="V136" s="315"/>
      <c r="W136" s="315"/>
      <c r="X136" s="315"/>
      <c r="Y136" s="315"/>
      <c r="Z136" s="315"/>
      <c r="AA136" s="315"/>
      <c r="AB136" s="315"/>
      <c r="AC136" s="315"/>
      <c r="AD136" s="315"/>
      <c r="AE136" s="315"/>
      <c r="AK136" s="101" t="str">
        <f>IF(OR(ISBLANK(K136),AJ131=""),"",AJ131&amp;K136)</f>
        <v/>
      </c>
      <c r="AL136" s="101" t="b">
        <f t="shared" si="2"/>
        <v>0</v>
      </c>
    </row>
    <row r="137" spans="1:38" ht="14.25" thickBot="1" x14ac:dyDescent="0.2">
      <c r="A137" s="308"/>
      <c r="B137" s="330"/>
      <c r="C137" s="330"/>
      <c r="D137" s="330"/>
      <c r="E137" s="330"/>
      <c r="F137" s="330"/>
      <c r="G137" s="330"/>
      <c r="H137" s="330"/>
      <c r="I137" s="330"/>
      <c r="J137" s="331"/>
      <c r="K137" s="312"/>
      <c r="L137" s="313"/>
      <c r="M137" s="255" t="str">
        <f>IF(AK137="","",VLOOKUP(AK137,リスト!$R$2:$S$135,2,FALSE))</f>
        <v/>
      </c>
      <c r="N137" s="256"/>
      <c r="O137" s="256"/>
      <c r="P137" s="256"/>
      <c r="Q137" s="256"/>
      <c r="R137" s="314"/>
      <c r="S137" s="315"/>
      <c r="T137" s="315"/>
      <c r="U137" s="315"/>
      <c r="V137" s="315"/>
      <c r="W137" s="315"/>
      <c r="X137" s="315"/>
      <c r="Y137" s="315"/>
      <c r="Z137" s="315"/>
      <c r="AA137" s="315"/>
      <c r="AB137" s="315"/>
      <c r="AC137" s="315"/>
      <c r="AD137" s="315"/>
      <c r="AE137" s="315"/>
      <c r="AK137" s="101" t="str">
        <f>IF(OR(ISBLANK(K137),AJ131=""),"",AJ131&amp;K137)</f>
        <v/>
      </c>
      <c r="AL137" s="101" t="b">
        <f t="shared" si="2"/>
        <v>0</v>
      </c>
    </row>
    <row r="138" spans="1:38" ht="14.25" thickBot="1" x14ac:dyDescent="0.2">
      <c r="A138" s="308"/>
      <c r="B138" s="332" t="str">
        <f>IF(AND(AJ131&lt;&gt;"",COUNTIF($AJ$109:$AJ$194,AJ131)&gt;1),"※他の希望順位の中分類と重複しています。","")</f>
        <v/>
      </c>
      <c r="C138" s="332"/>
      <c r="D138" s="332"/>
      <c r="E138" s="332"/>
      <c r="F138" s="332"/>
      <c r="G138" s="332"/>
      <c r="H138" s="332"/>
      <c r="I138" s="332"/>
      <c r="J138" s="333"/>
      <c r="K138" s="312"/>
      <c r="L138" s="313"/>
      <c r="M138" s="255" t="str">
        <f>IF(AK138="","",VLOOKUP(AK138,リスト!$R$2:$S$135,2,FALSE))</f>
        <v/>
      </c>
      <c r="N138" s="256"/>
      <c r="O138" s="256"/>
      <c r="P138" s="256"/>
      <c r="Q138" s="256"/>
      <c r="R138" s="314"/>
      <c r="S138" s="315"/>
      <c r="T138" s="315"/>
      <c r="U138" s="315"/>
      <c r="V138" s="315"/>
      <c r="W138" s="315"/>
      <c r="X138" s="315"/>
      <c r="Y138" s="315"/>
      <c r="Z138" s="315"/>
      <c r="AA138" s="315"/>
      <c r="AB138" s="315"/>
      <c r="AC138" s="315"/>
      <c r="AD138" s="315"/>
      <c r="AE138" s="315"/>
      <c r="AK138" s="101" t="str">
        <f>IF(OR(ISBLANK(K138),AJ131=""),"",AJ131&amp;K138)</f>
        <v/>
      </c>
      <c r="AL138" s="101" t="b">
        <f t="shared" si="2"/>
        <v>0</v>
      </c>
    </row>
    <row r="139" spans="1:38" ht="14.25" thickBot="1" x14ac:dyDescent="0.2">
      <c r="A139" s="309"/>
      <c r="B139" s="173"/>
      <c r="C139" s="173"/>
      <c r="D139" s="173"/>
      <c r="E139" s="173"/>
      <c r="F139" s="173"/>
      <c r="G139" s="173"/>
      <c r="H139" s="173"/>
      <c r="I139" s="173"/>
      <c r="J139" s="190"/>
      <c r="K139" s="312"/>
      <c r="L139" s="313"/>
      <c r="M139" s="255" t="str">
        <f>IF(AK139="","",VLOOKUP(AK139,リスト!$R$2:$S$135,2,FALSE))</f>
        <v/>
      </c>
      <c r="N139" s="256"/>
      <c r="O139" s="256"/>
      <c r="P139" s="256"/>
      <c r="Q139" s="256"/>
      <c r="R139" s="314"/>
      <c r="S139" s="315"/>
      <c r="T139" s="315"/>
      <c r="U139" s="315"/>
      <c r="V139" s="315"/>
      <c r="W139" s="315"/>
      <c r="X139" s="315"/>
      <c r="Y139" s="315"/>
      <c r="Z139" s="315"/>
      <c r="AA139" s="315"/>
      <c r="AB139" s="315"/>
      <c r="AC139" s="315"/>
      <c r="AD139" s="315"/>
      <c r="AE139" s="315"/>
      <c r="AK139" s="101" t="str">
        <f>IF(OR(ISBLANK(K139),AJ131=""),"",AJ131&amp;K139)</f>
        <v/>
      </c>
      <c r="AL139" s="101" t="b">
        <f t="shared" si="2"/>
        <v>0</v>
      </c>
    </row>
    <row r="140" spans="1:38" ht="9" customHeight="1" x14ac:dyDescent="0.15">
      <c r="A140" s="161"/>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row>
    <row r="141" spans="1:38" ht="14.25" thickBot="1" x14ac:dyDescent="0.2">
      <c r="A141" s="307" t="s">
        <v>375</v>
      </c>
      <c r="B141" s="189" t="s">
        <v>109</v>
      </c>
      <c r="C141" s="281" t="s">
        <v>110</v>
      </c>
      <c r="D141" s="281"/>
      <c r="E141" s="281"/>
      <c r="F141" s="281" t="s">
        <v>108</v>
      </c>
      <c r="G141" s="281"/>
      <c r="H141" s="281"/>
      <c r="I141" s="281"/>
      <c r="J141" s="281"/>
      <c r="K141" s="310" t="s">
        <v>371</v>
      </c>
      <c r="L141" s="281"/>
      <c r="M141" s="261"/>
      <c r="N141" s="261"/>
      <c r="O141" s="261"/>
      <c r="P141" s="261"/>
      <c r="Q141" s="261"/>
      <c r="R141" s="261"/>
      <c r="S141" s="281"/>
      <c r="T141" s="281"/>
      <c r="U141" s="281"/>
      <c r="V141" s="281"/>
      <c r="W141" s="281"/>
      <c r="X141" s="281"/>
      <c r="Y141" s="281"/>
      <c r="Z141" s="281"/>
      <c r="AA141" s="281"/>
      <c r="AB141" s="281"/>
      <c r="AC141" s="281"/>
      <c r="AD141" s="281"/>
      <c r="AE141" s="281"/>
    </row>
    <row r="142" spans="1:38" ht="14.25" customHeight="1" thickBot="1" x14ac:dyDescent="0.2">
      <c r="A142" s="308"/>
      <c r="B142" s="301"/>
      <c r="C142" s="301"/>
      <c r="D142" s="301"/>
      <c r="E142" s="301"/>
      <c r="F142" s="301"/>
      <c r="G142" s="301"/>
      <c r="H142" s="301"/>
      <c r="I142" s="301"/>
      <c r="J142" s="301"/>
      <c r="K142" s="312"/>
      <c r="L142" s="313"/>
      <c r="M142" s="255" t="str">
        <f>IF(AK142="","",VLOOKUP(AK142,リスト!$R$2:$S$135,2,FALSE))</f>
        <v/>
      </c>
      <c r="N142" s="256"/>
      <c r="O142" s="256"/>
      <c r="P142" s="256"/>
      <c r="Q142" s="256"/>
      <c r="R142" s="314" t="s">
        <v>372</v>
      </c>
      <c r="S142" s="315"/>
      <c r="T142" s="315"/>
      <c r="U142" s="315"/>
      <c r="V142" s="315"/>
      <c r="W142" s="315"/>
      <c r="X142" s="315"/>
      <c r="Y142" s="315"/>
      <c r="Z142" s="315"/>
      <c r="AA142" s="315"/>
      <c r="AB142" s="315"/>
      <c r="AC142" s="315"/>
      <c r="AD142" s="315"/>
      <c r="AE142" s="315"/>
      <c r="AG142" s="101">
        <f>SUMPRODUCT(ISERROR(B144:J145)*1)+SUMPRODUCT(ISERROR(M142:Q150)*1)</f>
        <v>0</v>
      </c>
      <c r="AH142" s="101" t="str">
        <f>IF(ISBLANK(B142),"",B142)</f>
        <v/>
      </c>
      <c r="AI142" s="101" t="str">
        <f>IF(OR(ISBLANK(B142),ISBLANK(C142)),"",B142&amp;C142)</f>
        <v/>
      </c>
      <c r="AJ142" s="101" t="str">
        <f>IF(OR(ISBLANK(B142),ISBLANK(C142),ISBLANK(F142)),"",B142&amp;C142&amp;F142)</f>
        <v/>
      </c>
      <c r="AK142" s="101" t="str">
        <f>IF(OR(ISBLANK(K142),AJ142=""),"",AJ142&amp;K142)</f>
        <v/>
      </c>
      <c r="AL142" s="101" t="b">
        <f t="shared" ref="AL142:AL150" si="3">IF(AND(K142="Z",S142=""),TRUE)</f>
        <v>0</v>
      </c>
    </row>
    <row r="143" spans="1:38" ht="14.25" thickBot="1" x14ac:dyDescent="0.2">
      <c r="A143" s="308"/>
      <c r="B143" s="311"/>
      <c r="C143" s="311"/>
      <c r="D143" s="311"/>
      <c r="E143" s="311"/>
      <c r="F143" s="311"/>
      <c r="G143" s="311"/>
      <c r="H143" s="311"/>
      <c r="I143" s="311"/>
      <c r="J143" s="311"/>
      <c r="K143" s="312"/>
      <c r="L143" s="313"/>
      <c r="M143" s="255" t="str">
        <f>IF(AK143="","",VLOOKUP(AK143,リスト!$R$2:$S$135,2,FALSE))</f>
        <v/>
      </c>
      <c r="N143" s="256"/>
      <c r="O143" s="256"/>
      <c r="P143" s="256"/>
      <c r="Q143" s="256"/>
      <c r="R143" s="314"/>
      <c r="S143" s="315"/>
      <c r="T143" s="315"/>
      <c r="U143" s="315"/>
      <c r="V143" s="315"/>
      <c r="W143" s="315"/>
      <c r="X143" s="315"/>
      <c r="Y143" s="315"/>
      <c r="Z143" s="315"/>
      <c r="AA143" s="315"/>
      <c r="AB143" s="315"/>
      <c r="AC143" s="315"/>
      <c r="AD143" s="315"/>
      <c r="AE143" s="315"/>
      <c r="AK143" s="101" t="str">
        <f>IF(OR(ISBLANK(K143),AJ142=""),"",AJ142&amp;K143)</f>
        <v/>
      </c>
      <c r="AL143" s="101" t="b">
        <f t="shared" si="3"/>
        <v>0</v>
      </c>
    </row>
    <row r="144" spans="1:38" ht="14.25" thickBot="1" x14ac:dyDescent="0.2">
      <c r="A144" s="308"/>
      <c r="B144" s="318" t="str">
        <f>IF(AH142="","",VLOOKUP(AH142,リスト!$I$2:$J$6,2,FALSE))</f>
        <v/>
      </c>
      <c r="C144" s="320" t="str">
        <f>IF(AI142="","",VLOOKUP(AI142,リスト!$L$2:$M$14,2,FALSE))</f>
        <v/>
      </c>
      <c r="D144" s="321"/>
      <c r="E144" s="322"/>
      <c r="F144" s="318" t="str">
        <f>IF(AJ142="","",VLOOKUP(AJ142,リスト!$O$2:$P$37,2,FALSE))</f>
        <v/>
      </c>
      <c r="G144" s="318"/>
      <c r="H144" s="318"/>
      <c r="I144" s="318"/>
      <c r="J144" s="326"/>
      <c r="K144" s="312"/>
      <c r="L144" s="313"/>
      <c r="M144" s="255" t="str">
        <f>IF(AK144="","",VLOOKUP(AK144,リスト!$R$2:$S$135,2,FALSE))</f>
        <v/>
      </c>
      <c r="N144" s="256"/>
      <c r="O144" s="256"/>
      <c r="P144" s="256"/>
      <c r="Q144" s="256"/>
      <c r="R144" s="314"/>
      <c r="S144" s="315"/>
      <c r="T144" s="315"/>
      <c r="U144" s="315"/>
      <c r="V144" s="315"/>
      <c r="W144" s="315"/>
      <c r="X144" s="315"/>
      <c r="Y144" s="315"/>
      <c r="Z144" s="315"/>
      <c r="AA144" s="315"/>
      <c r="AB144" s="315"/>
      <c r="AC144" s="315"/>
      <c r="AD144" s="315"/>
      <c r="AE144" s="315"/>
      <c r="AK144" s="101" t="str">
        <f>IF(OR(ISBLANK(K144),AJ142=""),"",AJ142&amp;K144)</f>
        <v/>
      </c>
      <c r="AL144" s="101" t="b">
        <f t="shared" si="3"/>
        <v>0</v>
      </c>
    </row>
    <row r="145" spans="1:38" ht="14.25" thickBot="1" x14ac:dyDescent="0.2">
      <c r="A145" s="308"/>
      <c r="B145" s="319"/>
      <c r="C145" s="323"/>
      <c r="D145" s="324"/>
      <c r="E145" s="325"/>
      <c r="F145" s="319"/>
      <c r="G145" s="319"/>
      <c r="H145" s="319"/>
      <c r="I145" s="319"/>
      <c r="J145" s="327"/>
      <c r="K145" s="312"/>
      <c r="L145" s="313"/>
      <c r="M145" s="255" t="str">
        <f>IF(AK145="","",VLOOKUP(AK145,リスト!$R$2:$S$135,2,FALSE))</f>
        <v/>
      </c>
      <c r="N145" s="256"/>
      <c r="O145" s="256"/>
      <c r="P145" s="256"/>
      <c r="Q145" s="256"/>
      <c r="R145" s="314"/>
      <c r="S145" s="315"/>
      <c r="T145" s="315"/>
      <c r="U145" s="315"/>
      <c r="V145" s="315"/>
      <c r="W145" s="315"/>
      <c r="X145" s="315"/>
      <c r="Y145" s="315"/>
      <c r="Z145" s="315"/>
      <c r="AA145" s="315"/>
      <c r="AB145" s="315"/>
      <c r="AC145" s="315"/>
      <c r="AD145" s="315"/>
      <c r="AE145" s="315"/>
      <c r="AK145" s="101" t="str">
        <f>IF(OR(ISBLANK(K145),AJ142=""),"",AJ142&amp;K145)</f>
        <v/>
      </c>
      <c r="AL145" s="101" t="b">
        <f t="shared" si="3"/>
        <v>0</v>
      </c>
    </row>
    <row r="146" spans="1:38" ht="14.25" thickBot="1" x14ac:dyDescent="0.2">
      <c r="A146" s="308"/>
      <c r="B146" s="328" t="str">
        <f>IF(AG142=0,"","※存在しない組み合わせがあります。")</f>
        <v/>
      </c>
      <c r="C146" s="328"/>
      <c r="D146" s="328"/>
      <c r="E146" s="328"/>
      <c r="F146" s="328"/>
      <c r="G146" s="328"/>
      <c r="H146" s="328"/>
      <c r="I146" s="328"/>
      <c r="J146" s="329"/>
      <c r="K146" s="312"/>
      <c r="L146" s="313"/>
      <c r="M146" s="255" t="str">
        <f>IF(AK146="","",VLOOKUP(AK146,リスト!$R$2:$S$135,2,FALSE))</f>
        <v/>
      </c>
      <c r="N146" s="256"/>
      <c r="O146" s="256"/>
      <c r="P146" s="256"/>
      <c r="Q146" s="256"/>
      <c r="R146" s="314"/>
      <c r="S146" s="315"/>
      <c r="T146" s="315"/>
      <c r="U146" s="315"/>
      <c r="V146" s="315"/>
      <c r="W146" s="315"/>
      <c r="X146" s="315"/>
      <c r="Y146" s="315"/>
      <c r="Z146" s="315"/>
      <c r="AA146" s="315"/>
      <c r="AB146" s="315"/>
      <c r="AC146" s="315"/>
      <c r="AD146" s="315"/>
      <c r="AE146" s="315"/>
      <c r="AK146" s="101" t="str">
        <f>IF(OR(ISBLANK(K146),AJ142=""),"",AJ142&amp;K146)</f>
        <v/>
      </c>
      <c r="AL146" s="101" t="b">
        <f t="shared" si="3"/>
        <v>0</v>
      </c>
    </row>
    <row r="147" spans="1:38" ht="14.25" customHeight="1" thickBot="1" x14ac:dyDescent="0.2">
      <c r="A147" s="308"/>
      <c r="B147" s="330" t="str">
        <f>IF(COUNTIF(AL142:AL150,TRUE)=0,"","※「その他」を選択した場合、特記事項を入力してください。")</f>
        <v/>
      </c>
      <c r="C147" s="330"/>
      <c r="D147" s="330"/>
      <c r="E147" s="330"/>
      <c r="F147" s="330"/>
      <c r="G147" s="330"/>
      <c r="H147" s="330"/>
      <c r="I147" s="330"/>
      <c r="J147" s="331"/>
      <c r="K147" s="312"/>
      <c r="L147" s="313"/>
      <c r="M147" s="255" t="str">
        <f>IF(AK147="","",VLOOKUP(AK147,リスト!$R$2:$S$135,2,FALSE))</f>
        <v/>
      </c>
      <c r="N147" s="256"/>
      <c r="O147" s="256"/>
      <c r="P147" s="256"/>
      <c r="Q147" s="256"/>
      <c r="R147" s="314"/>
      <c r="S147" s="315"/>
      <c r="T147" s="315"/>
      <c r="U147" s="315"/>
      <c r="V147" s="315"/>
      <c r="W147" s="315"/>
      <c r="X147" s="315"/>
      <c r="Y147" s="315"/>
      <c r="Z147" s="315"/>
      <c r="AA147" s="315"/>
      <c r="AB147" s="315"/>
      <c r="AC147" s="315"/>
      <c r="AD147" s="315"/>
      <c r="AE147" s="315"/>
      <c r="AK147" s="101" t="str">
        <f>IF(OR(ISBLANK(K147),AJ142=""),"",AJ142&amp;K147)</f>
        <v/>
      </c>
      <c r="AL147" s="101" t="b">
        <f t="shared" si="3"/>
        <v>0</v>
      </c>
    </row>
    <row r="148" spans="1:38" ht="14.25" thickBot="1" x14ac:dyDescent="0.2">
      <c r="A148" s="308"/>
      <c r="B148" s="330"/>
      <c r="C148" s="330"/>
      <c r="D148" s="330"/>
      <c r="E148" s="330"/>
      <c r="F148" s="330"/>
      <c r="G148" s="330"/>
      <c r="H148" s="330"/>
      <c r="I148" s="330"/>
      <c r="J148" s="331"/>
      <c r="K148" s="312"/>
      <c r="L148" s="313"/>
      <c r="M148" s="255" t="str">
        <f>IF(AK148="","",VLOOKUP(AK148,リスト!$R$2:$S$135,2,FALSE))</f>
        <v/>
      </c>
      <c r="N148" s="256"/>
      <c r="O148" s="256"/>
      <c r="P148" s="256"/>
      <c r="Q148" s="256"/>
      <c r="R148" s="314"/>
      <c r="S148" s="315"/>
      <c r="T148" s="315"/>
      <c r="U148" s="315"/>
      <c r="V148" s="315"/>
      <c r="W148" s="315"/>
      <c r="X148" s="315"/>
      <c r="Y148" s="315"/>
      <c r="Z148" s="315"/>
      <c r="AA148" s="315"/>
      <c r="AB148" s="315"/>
      <c r="AC148" s="315"/>
      <c r="AD148" s="315"/>
      <c r="AE148" s="315"/>
      <c r="AK148" s="101" t="str">
        <f>IF(OR(ISBLANK(K148),AJ142=""),"",AJ142&amp;K148)</f>
        <v/>
      </c>
      <c r="AL148" s="101" t="b">
        <f t="shared" si="3"/>
        <v>0</v>
      </c>
    </row>
    <row r="149" spans="1:38" ht="13.5" customHeight="1" thickBot="1" x14ac:dyDescent="0.2">
      <c r="A149" s="308"/>
      <c r="B149" s="332" t="str">
        <f>IF(AND(AJ142&lt;&gt;"",COUNTIF($AJ$109:$AJ$194,AJ142)&gt;1),"※他の希望順位の中分類と重複しています。","")</f>
        <v/>
      </c>
      <c r="C149" s="332"/>
      <c r="D149" s="332"/>
      <c r="E149" s="332"/>
      <c r="F149" s="332"/>
      <c r="G149" s="332"/>
      <c r="H149" s="332"/>
      <c r="I149" s="332"/>
      <c r="J149" s="333"/>
      <c r="K149" s="312"/>
      <c r="L149" s="313"/>
      <c r="M149" s="255" t="str">
        <f>IF(AK149="","",VLOOKUP(AK149,リスト!$R$2:$S$135,2,FALSE))</f>
        <v/>
      </c>
      <c r="N149" s="256"/>
      <c r="O149" s="256"/>
      <c r="P149" s="256"/>
      <c r="Q149" s="256"/>
      <c r="R149" s="314"/>
      <c r="S149" s="315"/>
      <c r="T149" s="315"/>
      <c r="U149" s="315"/>
      <c r="V149" s="315"/>
      <c r="W149" s="315"/>
      <c r="X149" s="315"/>
      <c r="Y149" s="315"/>
      <c r="Z149" s="315"/>
      <c r="AA149" s="315"/>
      <c r="AB149" s="315"/>
      <c r="AC149" s="315"/>
      <c r="AD149" s="315"/>
      <c r="AE149" s="315"/>
      <c r="AK149" s="101" t="str">
        <f>IF(OR(ISBLANK(K149),AJ142=""),"",AJ142&amp;K149)</f>
        <v/>
      </c>
      <c r="AL149" s="101" t="b">
        <f t="shared" si="3"/>
        <v>0</v>
      </c>
    </row>
    <row r="150" spans="1:38" ht="14.25" thickBot="1" x14ac:dyDescent="0.2">
      <c r="A150" s="309"/>
      <c r="B150" s="173"/>
      <c r="C150" s="173"/>
      <c r="D150" s="173"/>
      <c r="E150" s="173"/>
      <c r="F150" s="173"/>
      <c r="G150" s="173"/>
      <c r="H150" s="173"/>
      <c r="I150" s="173"/>
      <c r="J150" s="190"/>
      <c r="K150" s="312"/>
      <c r="L150" s="313"/>
      <c r="M150" s="255" t="str">
        <f>IF(AK150="","",VLOOKUP(AK150,リスト!$R$2:$S$135,2,FALSE))</f>
        <v/>
      </c>
      <c r="N150" s="256"/>
      <c r="O150" s="256"/>
      <c r="P150" s="256"/>
      <c r="Q150" s="256"/>
      <c r="R150" s="314"/>
      <c r="S150" s="315"/>
      <c r="T150" s="315"/>
      <c r="U150" s="315"/>
      <c r="V150" s="315"/>
      <c r="W150" s="315"/>
      <c r="X150" s="315"/>
      <c r="Y150" s="315"/>
      <c r="Z150" s="315"/>
      <c r="AA150" s="315"/>
      <c r="AB150" s="315"/>
      <c r="AC150" s="315"/>
      <c r="AD150" s="315"/>
      <c r="AE150" s="315"/>
      <c r="AK150" s="101" t="str">
        <f>IF(OR(ISBLANK(K150),AJ142=""),"",AJ142&amp;K150)</f>
        <v/>
      </c>
      <c r="AL150" s="101" t="b">
        <f t="shared" si="3"/>
        <v>0</v>
      </c>
    </row>
    <row r="151" spans="1:38" ht="9" customHeight="1" x14ac:dyDescent="0.15">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row>
    <row r="152" spans="1:38" ht="14.25" thickBot="1" x14ac:dyDescent="0.2">
      <c r="A152" s="307" t="s">
        <v>376</v>
      </c>
      <c r="B152" s="189" t="s">
        <v>109</v>
      </c>
      <c r="C152" s="281" t="s">
        <v>110</v>
      </c>
      <c r="D152" s="281"/>
      <c r="E152" s="281"/>
      <c r="F152" s="281" t="s">
        <v>108</v>
      </c>
      <c r="G152" s="281"/>
      <c r="H152" s="281"/>
      <c r="I152" s="281"/>
      <c r="J152" s="281"/>
      <c r="K152" s="310" t="s">
        <v>371</v>
      </c>
      <c r="L152" s="281"/>
      <c r="M152" s="261"/>
      <c r="N152" s="261"/>
      <c r="O152" s="261"/>
      <c r="P152" s="261"/>
      <c r="Q152" s="261"/>
      <c r="R152" s="261"/>
      <c r="S152" s="281"/>
      <c r="T152" s="281"/>
      <c r="U152" s="281"/>
      <c r="V152" s="281"/>
      <c r="W152" s="281"/>
      <c r="X152" s="281"/>
      <c r="Y152" s="281"/>
      <c r="Z152" s="281"/>
      <c r="AA152" s="281"/>
      <c r="AB152" s="281"/>
      <c r="AC152" s="281"/>
      <c r="AD152" s="281"/>
      <c r="AE152" s="281"/>
    </row>
    <row r="153" spans="1:38" ht="14.25" customHeight="1" thickBot="1" x14ac:dyDescent="0.2">
      <c r="A153" s="308"/>
      <c r="B153" s="301"/>
      <c r="C153" s="301"/>
      <c r="D153" s="301"/>
      <c r="E153" s="301"/>
      <c r="F153" s="301"/>
      <c r="G153" s="301"/>
      <c r="H153" s="301"/>
      <c r="I153" s="301"/>
      <c r="J153" s="301"/>
      <c r="K153" s="312"/>
      <c r="L153" s="313"/>
      <c r="M153" s="255" t="str">
        <f>IF(AK153="","",VLOOKUP(AK153,リスト!$R$2:$S$135,2,FALSE))</f>
        <v/>
      </c>
      <c r="N153" s="256"/>
      <c r="O153" s="256"/>
      <c r="P153" s="256"/>
      <c r="Q153" s="256"/>
      <c r="R153" s="314" t="s">
        <v>372</v>
      </c>
      <c r="S153" s="315"/>
      <c r="T153" s="315"/>
      <c r="U153" s="315"/>
      <c r="V153" s="315"/>
      <c r="W153" s="315"/>
      <c r="X153" s="315"/>
      <c r="Y153" s="315"/>
      <c r="Z153" s="315"/>
      <c r="AA153" s="315"/>
      <c r="AB153" s="315"/>
      <c r="AC153" s="315"/>
      <c r="AD153" s="315"/>
      <c r="AE153" s="315"/>
      <c r="AG153" s="101">
        <f>SUMPRODUCT(ISERROR(B155:J156)*1)+SUMPRODUCT(ISERROR(M153:Q161)*1)</f>
        <v>0</v>
      </c>
      <c r="AH153" s="101" t="str">
        <f>IF(ISBLANK(B153),"",B153)</f>
        <v/>
      </c>
      <c r="AI153" s="101" t="str">
        <f>IF(OR(ISBLANK(B153),ISBLANK(C153)),"",B153&amp;C153)</f>
        <v/>
      </c>
      <c r="AJ153" s="101" t="str">
        <f>IF(OR(ISBLANK(B153),ISBLANK(C153),ISBLANK(F153)),"",B153&amp;C153&amp;F153)</f>
        <v/>
      </c>
      <c r="AK153" s="101" t="str">
        <f>IF(OR(ISBLANK(K153),AJ153=""),"",AJ153&amp;K153)</f>
        <v/>
      </c>
      <c r="AL153" s="101" t="b">
        <f t="shared" ref="AL153:AL161" si="4">IF(AND(K153="Z",S153=""),TRUE)</f>
        <v>0</v>
      </c>
    </row>
    <row r="154" spans="1:38" ht="14.25" thickBot="1" x14ac:dyDescent="0.2">
      <c r="A154" s="308"/>
      <c r="B154" s="311"/>
      <c r="C154" s="311"/>
      <c r="D154" s="311"/>
      <c r="E154" s="311"/>
      <c r="F154" s="311"/>
      <c r="G154" s="311"/>
      <c r="H154" s="311"/>
      <c r="I154" s="311"/>
      <c r="J154" s="311"/>
      <c r="K154" s="312"/>
      <c r="L154" s="313"/>
      <c r="M154" s="255" t="str">
        <f>IF(AK154="","",VLOOKUP(AK154,リスト!$R$2:$S$135,2,FALSE))</f>
        <v/>
      </c>
      <c r="N154" s="256"/>
      <c r="O154" s="256"/>
      <c r="P154" s="256"/>
      <c r="Q154" s="256"/>
      <c r="R154" s="314"/>
      <c r="S154" s="315"/>
      <c r="T154" s="315"/>
      <c r="U154" s="315"/>
      <c r="V154" s="315"/>
      <c r="W154" s="315"/>
      <c r="X154" s="315"/>
      <c r="Y154" s="315"/>
      <c r="Z154" s="315"/>
      <c r="AA154" s="315"/>
      <c r="AB154" s="315"/>
      <c r="AC154" s="315"/>
      <c r="AD154" s="315"/>
      <c r="AE154" s="315"/>
      <c r="AK154" s="101" t="str">
        <f>IF(OR(ISBLANK(K154),AJ153=""),"",AJ153&amp;K154)</f>
        <v/>
      </c>
      <c r="AL154" s="101" t="b">
        <f t="shared" si="4"/>
        <v>0</v>
      </c>
    </row>
    <row r="155" spans="1:38" ht="14.25" thickBot="1" x14ac:dyDescent="0.2">
      <c r="A155" s="308"/>
      <c r="B155" s="318" t="str">
        <f>IF(AH153="","",VLOOKUP(AH153,リスト!$I$2:$J$6,2,FALSE))</f>
        <v/>
      </c>
      <c r="C155" s="320" t="str">
        <f>IF(AI153="","",VLOOKUP(AI153,リスト!$L$2:$M$14,2,FALSE))</f>
        <v/>
      </c>
      <c r="D155" s="321"/>
      <c r="E155" s="322"/>
      <c r="F155" s="318" t="str">
        <f>IF(AJ153="","",VLOOKUP(AJ153,リスト!$O$2:$P$37,2,FALSE))</f>
        <v/>
      </c>
      <c r="G155" s="318"/>
      <c r="H155" s="318"/>
      <c r="I155" s="318"/>
      <c r="J155" s="326"/>
      <c r="K155" s="312"/>
      <c r="L155" s="313"/>
      <c r="M155" s="255" t="str">
        <f>IF(AK155="","",VLOOKUP(AK155,リスト!$R$2:$S$135,2,FALSE))</f>
        <v/>
      </c>
      <c r="N155" s="256"/>
      <c r="O155" s="256"/>
      <c r="P155" s="256"/>
      <c r="Q155" s="256"/>
      <c r="R155" s="314"/>
      <c r="S155" s="315"/>
      <c r="T155" s="315"/>
      <c r="U155" s="315"/>
      <c r="V155" s="315"/>
      <c r="W155" s="315"/>
      <c r="X155" s="315"/>
      <c r="Y155" s="315"/>
      <c r="Z155" s="315"/>
      <c r="AA155" s="315"/>
      <c r="AB155" s="315"/>
      <c r="AC155" s="315"/>
      <c r="AD155" s="315"/>
      <c r="AE155" s="315"/>
      <c r="AK155" s="101" t="str">
        <f>IF(OR(ISBLANK(K155),AJ153=""),"",AJ153&amp;K155)</f>
        <v/>
      </c>
      <c r="AL155" s="101" t="b">
        <f t="shared" si="4"/>
        <v>0</v>
      </c>
    </row>
    <row r="156" spans="1:38" ht="14.25" thickBot="1" x14ac:dyDescent="0.2">
      <c r="A156" s="308"/>
      <c r="B156" s="319"/>
      <c r="C156" s="323"/>
      <c r="D156" s="324"/>
      <c r="E156" s="325"/>
      <c r="F156" s="319"/>
      <c r="G156" s="319"/>
      <c r="H156" s="319"/>
      <c r="I156" s="319"/>
      <c r="J156" s="327"/>
      <c r="K156" s="312"/>
      <c r="L156" s="313"/>
      <c r="M156" s="255" t="str">
        <f>IF(AK156="","",VLOOKUP(AK156,リスト!$R$2:$S$135,2,FALSE))</f>
        <v/>
      </c>
      <c r="N156" s="256"/>
      <c r="O156" s="256"/>
      <c r="P156" s="256"/>
      <c r="Q156" s="256"/>
      <c r="R156" s="314"/>
      <c r="S156" s="315"/>
      <c r="T156" s="315"/>
      <c r="U156" s="315"/>
      <c r="V156" s="315"/>
      <c r="W156" s="315"/>
      <c r="X156" s="315"/>
      <c r="Y156" s="315"/>
      <c r="Z156" s="315"/>
      <c r="AA156" s="315"/>
      <c r="AB156" s="315"/>
      <c r="AC156" s="315"/>
      <c r="AD156" s="315"/>
      <c r="AE156" s="315"/>
      <c r="AK156" s="101" t="str">
        <f>IF(OR(ISBLANK(K156),AJ153=""),"",AJ153&amp;K156)</f>
        <v/>
      </c>
      <c r="AL156" s="101" t="b">
        <f t="shared" si="4"/>
        <v>0</v>
      </c>
    </row>
    <row r="157" spans="1:38" ht="14.25" thickBot="1" x14ac:dyDescent="0.2">
      <c r="A157" s="308"/>
      <c r="B157" s="328" t="str">
        <f>IF(AG153=0,"","※存在しない組み合わせがあります。")</f>
        <v/>
      </c>
      <c r="C157" s="328"/>
      <c r="D157" s="328"/>
      <c r="E157" s="328"/>
      <c r="F157" s="328"/>
      <c r="G157" s="328"/>
      <c r="H157" s="328"/>
      <c r="I157" s="328"/>
      <c r="J157" s="329"/>
      <c r="K157" s="312"/>
      <c r="L157" s="313"/>
      <c r="M157" s="255" t="str">
        <f>IF(AK157="","",VLOOKUP(AK157,リスト!$R$2:$S$135,2,FALSE))</f>
        <v/>
      </c>
      <c r="N157" s="256"/>
      <c r="O157" s="256"/>
      <c r="P157" s="256"/>
      <c r="Q157" s="256"/>
      <c r="R157" s="314"/>
      <c r="S157" s="315"/>
      <c r="T157" s="315"/>
      <c r="U157" s="315"/>
      <c r="V157" s="315"/>
      <c r="W157" s="315"/>
      <c r="X157" s="315"/>
      <c r="Y157" s="315"/>
      <c r="Z157" s="315"/>
      <c r="AA157" s="315"/>
      <c r="AB157" s="315"/>
      <c r="AC157" s="315"/>
      <c r="AD157" s="315"/>
      <c r="AE157" s="315"/>
      <c r="AK157" s="101" t="str">
        <f>IF(OR(ISBLANK(K157),AJ153=""),"",AJ153&amp;K157)</f>
        <v/>
      </c>
      <c r="AL157" s="101" t="b">
        <f t="shared" si="4"/>
        <v>0</v>
      </c>
    </row>
    <row r="158" spans="1:38" ht="14.25" customHeight="1" thickBot="1" x14ac:dyDescent="0.2">
      <c r="A158" s="308"/>
      <c r="B158" s="330" t="str">
        <f>IF(COUNTIF(AL153:AL161,TRUE)=0,"","※「その他」を選択した場合、特記事項を入力してください。")</f>
        <v/>
      </c>
      <c r="C158" s="330"/>
      <c r="D158" s="330"/>
      <c r="E158" s="330"/>
      <c r="F158" s="330"/>
      <c r="G158" s="330"/>
      <c r="H158" s="330"/>
      <c r="I158" s="330"/>
      <c r="J158" s="331"/>
      <c r="K158" s="312"/>
      <c r="L158" s="313"/>
      <c r="M158" s="255" t="str">
        <f>IF(AK158="","",VLOOKUP(AK158,リスト!$R$2:$S$135,2,FALSE))</f>
        <v/>
      </c>
      <c r="N158" s="256"/>
      <c r="O158" s="256"/>
      <c r="P158" s="256"/>
      <c r="Q158" s="256"/>
      <c r="R158" s="314"/>
      <c r="S158" s="315"/>
      <c r="T158" s="315"/>
      <c r="U158" s="315"/>
      <c r="V158" s="315"/>
      <c r="W158" s="315"/>
      <c r="X158" s="315"/>
      <c r="Y158" s="315"/>
      <c r="Z158" s="315"/>
      <c r="AA158" s="315"/>
      <c r="AB158" s="315"/>
      <c r="AC158" s="315"/>
      <c r="AD158" s="315"/>
      <c r="AE158" s="315"/>
      <c r="AK158" s="101" t="str">
        <f>IF(OR(ISBLANK(K158),AJ153=""),"",AJ153&amp;K158)</f>
        <v/>
      </c>
      <c r="AL158" s="101" t="b">
        <f t="shared" si="4"/>
        <v>0</v>
      </c>
    </row>
    <row r="159" spans="1:38" ht="14.25" thickBot="1" x14ac:dyDescent="0.2">
      <c r="A159" s="308"/>
      <c r="B159" s="330"/>
      <c r="C159" s="330"/>
      <c r="D159" s="330"/>
      <c r="E159" s="330"/>
      <c r="F159" s="330"/>
      <c r="G159" s="330"/>
      <c r="H159" s="330"/>
      <c r="I159" s="330"/>
      <c r="J159" s="331"/>
      <c r="K159" s="312"/>
      <c r="L159" s="313"/>
      <c r="M159" s="255" t="str">
        <f>IF(AK159="","",VLOOKUP(AK159,リスト!$R$2:$S$135,2,FALSE))</f>
        <v/>
      </c>
      <c r="N159" s="256"/>
      <c r="O159" s="256"/>
      <c r="P159" s="256"/>
      <c r="Q159" s="256"/>
      <c r="R159" s="314"/>
      <c r="S159" s="315"/>
      <c r="T159" s="315"/>
      <c r="U159" s="315"/>
      <c r="V159" s="315"/>
      <c r="W159" s="315"/>
      <c r="X159" s="315"/>
      <c r="Y159" s="315"/>
      <c r="Z159" s="315"/>
      <c r="AA159" s="315"/>
      <c r="AB159" s="315"/>
      <c r="AC159" s="315"/>
      <c r="AD159" s="315"/>
      <c r="AE159" s="315"/>
      <c r="AK159" s="101" t="str">
        <f>IF(OR(ISBLANK(K159),AJ153=""),"",AJ153&amp;K159)</f>
        <v/>
      </c>
      <c r="AL159" s="101" t="b">
        <f t="shared" si="4"/>
        <v>0</v>
      </c>
    </row>
    <row r="160" spans="1:38" ht="14.25" thickBot="1" x14ac:dyDescent="0.2">
      <c r="A160" s="308"/>
      <c r="B160" s="332" t="str">
        <f>IF(AND(AJ153&lt;&gt;"",COUNTIF($AJ$109:$AJ$194,AJ153)&gt;1),"※他の希望順位の中分類と重複しています。","")</f>
        <v/>
      </c>
      <c r="C160" s="332"/>
      <c r="D160" s="332"/>
      <c r="E160" s="332"/>
      <c r="F160" s="332"/>
      <c r="G160" s="332"/>
      <c r="H160" s="332"/>
      <c r="I160" s="332"/>
      <c r="J160" s="333"/>
      <c r="K160" s="312"/>
      <c r="L160" s="313"/>
      <c r="M160" s="255" t="str">
        <f>IF(AK160="","",VLOOKUP(AK160,リスト!$R$2:$S$135,2,FALSE))</f>
        <v/>
      </c>
      <c r="N160" s="256"/>
      <c r="O160" s="256"/>
      <c r="P160" s="256"/>
      <c r="Q160" s="256"/>
      <c r="R160" s="314"/>
      <c r="S160" s="315"/>
      <c r="T160" s="315"/>
      <c r="U160" s="315"/>
      <c r="V160" s="315"/>
      <c r="W160" s="315"/>
      <c r="X160" s="315"/>
      <c r="Y160" s="315"/>
      <c r="Z160" s="315"/>
      <c r="AA160" s="315"/>
      <c r="AB160" s="315"/>
      <c r="AC160" s="315"/>
      <c r="AD160" s="315"/>
      <c r="AE160" s="315"/>
      <c r="AK160" s="101" t="str">
        <f>IF(OR(ISBLANK(K160),AJ153=""),"",AJ153&amp;K160)</f>
        <v/>
      </c>
      <c r="AL160" s="101" t="b">
        <f t="shared" si="4"/>
        <v>0</v>
      </c>
    </row>
    <row r="161" spans="1:38" ht="14.25" thickBot="1" x14ac:dyDescent="0.2">
      <c r="A161" s="309"/>
      <c r="B161" s="173"/>
      <c r="C161" s="173"/>
      <c r="D161" s="173"/>
      <c r="E161" s="173"/>
      <c r="F161" s="173"/>
      <c r="G161" s="173"/>
      <c r="H161" s="173"/>
      <c r="I161" s="173"/>
      <c r="J161" s="190"/>
      <c r="K161" s="312"/>
      <c r="L161" s="313"/>
      <c r="M161" s="255" t="str">
        <f>IF(AK161="","",VLOOKUP(AK161,リスト!$R$2:$S$135,2,FALSE))</f>
        <v/>
      </c>
      <c r="N161" s="256"/>
      <c r="O161" s="256"/>
      <c r="P161" s="256"/>
      <c r="Q161" s="256"/>
      <c r="R161" s="314"/>
      <c r="S161" s="315"/>
      <c r="T161" s="315"/>
      <c r="U161" s="315"/>
      <c r="V161" s="315"/>
      <c r="W161" s="315"/>
      <c r="X161" s="315"/>
      <c r="Y161" s="315"/>
      <c r="Z161" s="315"/>
      <c r="AA161" s="315"/>
      <c r="AB161" s="315"/>
      <c r="AC161" s="315"/>
      <c r="AD161" s="315"/>
      <c r="AE161" s="315"/>
      <c r="AK161" s="101" t="str">
        <f>IF(OR(ISBLANK(K161),AJ153=""),"",AJ153&amp;K161)</f>
        <v/>
      </c>
      <c r="AL161" s="101" t="b">
        <f t="shared" si="4"/>
        <v>0</v>
      </c>
    </row>
    <row r="162" spans="1:38" ht="9" customHeight="1" x14ac:dyDescent="0.15">
      <c r="A162" s="161"/>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row>
    <row r="163" spans="1:38" ht="14.25" thickBot="1" x14ac:dyDescent="0.2">
      <c r="A163" s="307" t="s">
        <v>377</v>
      </c>
      <c r="B163" s="189" t="s">
        <v>109</v>
      </c>
      <c r="C163" s="281" t="s">
        <v>110</v>
      </c>
      <c r="D163" s="281"/>
      <c r="E163" s="281"/>
      <c r="F163" s="281" t="s">
        <v>108</v>
      </c>
      <c r="G163" s="281"/>
      <c r="H163" s="281"/>
      <c r="I163" s="281"/>
      <c r="J163" s="281"/>
      <c r="K163" s="310" t="s">
        <v>371</v>
      </c>
      <c r="L163" s="281"/>
      <c r="M163" s="261"/>
      <c r="N163" s="261"/>
      <c r="O163" s="261"/>
      <c r="P163" s="261"/>
      <c r="Q163" s="261"/>
      <c r="R163" s="261"/>
      <c r="S163" s="281"/>
      <c r="T163" s="281"/>
      <c r="U163" s="281"/>
      <c r="V163" s="281"/>
      <c r="W163" s="281"/>
      <c r="X163" s="281"/>
      <c r="Y163" s="281"/>
      <c r="Z163" s="281"/>
      <c r="AA163" s="281"/>
      <c r="AB163" s="281"/>
      <c r="AC163" s="281"/>
      <c r="AD163" s="281"/>
      <c r="AE163" s="281"/>
    </row>
    <row r="164" spans="1:38" ht="14.25" customHeight="1" thickBot="1" x14ac:dyDescent="0.2">
      <c r="A164" s="308"/>
      <c r="B164" s="301"/>
      <c r="C164" s="301"/>
      <c r="D164" s="301"/>
      <c r="E164" s="301"/>
      <c r="F164" s="301"/>
      <c r="G164" s="301"/>
      <c r="H164" s="301"/>
      <c r="I164" s="301"/>
      <c r="J164" s="301"/>
      <c r="K164" s="312"/>
      <c r="L164" s="313"/>
      <c r="M164" s="255" t="str">
        <f>IF(AK164="","",VLOOKUP(AK164,リスト!$R$2:$S$135,2,FALSE))</f>
        <v/>
      </c>
      <c r="N164" s="256"/>
      <c r="O164" s="256"/>
      <c r="P164" s="256"/>
      <c r="Q164" s="256"/>
      <c r="R164" s="314" t="s">
        <v>372</v>
      </c>
      <c r="S164" s="315"/>
      <c r="T164" s="315"/>
      <c r="U164" s="315"/>
      <c r="V164" s="315"/>
      <c r="W164" s="315"/>
      <c r="X164" s="315"/>
      <c r="Y164" s="315"/>
      <c r="Z164" s="315"/>
      <c r="AA164" s="315"/>
      <c r="AB164" s="315"/>
      <c r="AC164" s="315"/>
      <c r="AD164" s="315"/>
      <c r="AE164" s="315"/>
      <c r="AG164" s="101">
        <f>SUMPRODUCT(ISERROR(B166:J167)*1)+SUMPRODUCT(ISERROR(M164:Q172)*1)</f>
        <v>0</v>
      </c>
      <c r="AH164" s="101" t="str">
        <f>IF(ISBLANK(B164),"",B164)</f>
        <v/>
      </c>
      <c r="AI164" s="101" t="str">
        <f>IF(OR(ISBLANK(B164),ISBLANK(C164)),"",B164&amp;C164)</f>
        <v/>
      </c>
      <c r="AJ164" s="101" t="str">
        <f>IF(OR(ISBLANK(B164),ISBLANK(C164),ISBLANK(F164)),"",B164&amp;C164&amp;F164)</f>
        <v/>
      </c>
      <c r="AK164" s="101" t="str">
        <f>IF(OR(ISBLANK(K164),AJ164=""),"",AJ164&amp;K164)</f>
        <v/>
      </c>
      <c r="AL164" s="101" t="b">
        <f t="shared" ref="AL164:AL172" si="5">IF(AND(K164="Z",S164=""),TRUE)</f>
        <v>0</v>
      </c>
    </row>
    <row r="165" spans="1:38" ht="14.25" thickBot="1" x14ac:dyDescent="0.2">
      <c r="A165" s="308"/>
      <c r="B165" s="311"/>
      <c r="C165" s="311"/>
      <c r="D165" s="311"/>
      <c r="E165" s="311"/>
      <c r="F165" s="311"/>
      <c r="G165" s="311"/>
      <c r="H165" s="311"/>
      <c r="I165" s="311"/>
      <c r="J165" s="311"/>
      <c r="K165" s="312"/>
      <c r="L165" s="313"/>
      <c r="M165" s="255" t="str">
        <f>IF(AK165="","",VLOOKUP(AK165,リスト!$R$2:$S$135,2,FALSE))</f>
        <v/>
      </c>
      <c r="N165" s="256"/>
      <c r="O165" s="256"/>
      <c r="P165" s="256"/>
      <c r="Q165" s="256"/>
      <c r="R165" s="314"/>
      <c r="S165" s="315"/>
      <c r="T165" s="315"/>
      <c r="U165" s="315"/>
      <c r="V165" s="315"/>
      <c r="W165" s="315"/>
      <c r="X165" s="315"/>
      <c r="Y165" s="315"/>
      <c r="Z165" s="315"/>
      <c r="AA165" s="315"/>
      <c r="AB165" s="315"/>
      <c r="AC165" s="315"/>
      <c r="AD165" s="315"/>
      <c r="AE165" s="315"/>
      <c r="AK165" s="101" t="str">
        <f>IF(OR(ISBLANK(K165),AJ164=""),"",AJ164&amp;K165)</f>
        <v/>
      </c>
      <c r="AL165" s="101" t="b">
        <f t="shared" si="5"/>
        <v>0</v>
      </c>
    </row>
    <row r="166" spans="1:38" ht="14.25" thickBot="1" x14ac:dyDescent="0.2">
      <c r="A166" s="308"/>
      <c r="B166" s="318" t="str">
        <f>IF(AH164="","",VLOOKUP(AH164,リスト!$I$2:$J$6,2,FALSE))</f>
        <v/>
      </c>
      <c r="C166" s="320" t="str">
        <f>IF(AI164="","",VLOOKUP(AI164,リスト!$L$2:$M$14,2,FALSE))</f>
        <v/>
      </c>
      <c r="D166" s="321"/>
      <c r="E166" s="322"/>
      <c r="F166" s="318" t="str">
        <f>IF(AJ164="","",VLOOKUP(AJ164,リスト!$O$2:$P$37,2,FALSE))</f>
        <v/>
      </c>
      <c r="G166" s="318"/>
      <c r="H166" s="318"/>
      <c r="I166" s="318"/>
      <c r="J166" s="326"/>
      <c r="K166" s="312"/>
      <c r="L166" s="313"/>
      <c r="M166" s="255" t="str">
        <f>IF(AK166="","",VLOOKUP(AK166,リスト!$R$2:$S$135,2,FALSE))</f>
        <v/>
      </c>
      <c r="N166" s="256"/>
      <c r="O166" s="256"/>
      <c r="P166" s="256"/>
      <c r="Q166" s="256"/>
      <c r="R166" s="314"/>
      <c r="S166" s="315"/>
      <c r="T166" s="315"/>
      <c r="U166" s="315"/>
      <c r="V166" s="315"/>
      <c r="W166" s="315"/>
      <c r="X166" s="315"/>
      <c r="Y166" s="315"/>
      <c r="Z166" s="315"/>
      <c r="AA166" s="315"/>
      <c r="AB166" s="315"/>
      <c r="AC166" s="315"/>
      <c r="AD166" s="315"/>
      <c r="AE166" s="315"/>
      <c r="AK166" s="101" t="str">
        <f>IF(OR(ISBLANK(K166),AJ164=""),"",AJ164&amp;K166)</f>
        <v/>
      </c>
      <c r="AL166" s="101" t="b">
        <f t="shared" si="5"/>
        <v>0</v>
      </c>
    </row>
    <row r="167" spans="1:38" ht="14.25" thickBot="1" x14ac:dyDescent="0.2">
      <c r="A167" s="308"/>
      <c r="B167" s="319"/>
      <c r="C167" s="323"/>
      <c r="D167" s="324"/>
      <c r="E167" s="325"/>
      <c r="F167" s="319"/>
      <c r="G167" s="319"/>
      <c r="H167" s="319"/>
      <c r="I167" s="319"/>
      <c r="J167" s="327"/>
      <c r="K167" s="312"/>
      <c r="L167" s="313"/>
      <c r="M167" s="255" t="str">
        <f>IF(AK167="","",VLOOKUP(AK167,リスト!$R$2:$S$135,2,FALSE))</f>
        <v/>
      </c>
      <c r="N167" s="256"/>
      <c r="O167" s="256"/>
      <c r="P167" s="256"/>
      <c r="Q167" s="256"/>
      <c r="R167" s="314"/>
      <c r="S167" s="315"/>
      <c r="T167" s="315"/>
      <c r="U167" s="315"/>
      <c r="V167" s="315"/>
      <c r="W167" s="315"/>
      <c r="X167" s="315"/>
      <c r="Y167" s="315"/>
      <c r="Z167" s="315"/>
      <c r="AA167" s="315"/>
      <c r="AB167" s="315"/>
      <c r="AC167" s="315"/>
      <c r="AD167" s="315"/>
      <c r="AE167" s="315"/>
      <c r="AK167" s="101" t="str">
        <f>IF(OR(ISBLANK(K167),AJ164=""),"",AJ164&amp;K167)</f>
        <v/>
      </c>
      <c r="AL167" s="101" t="b">
        <f t="shared" si="5"/>
        <v>0</v>
      </c>
    </row>
    <row r="168" spans="1:38" ht="14.25" thickBot="1" x14ac:dyDescent="0.2">
      <c r="A168" s="308"/>
      <c r="B168" s="328" t="str">
        <f>IF(AG164=0,"","※存在しない組み合わせがあります。")</f>
        <v/>
      </c>
      <c r="C168" s="328"/>
      <c r="D168" s="328"/>
      <c r="E168" s="328"/>
      <c r="F168" s="328"/>
      <c r="G168" s="328"/>
      <c r="H168" s="328"/>
      <c r="I168" s="328"/>
      <c r="J168" s="329"/>
      <c r="K168" s="312"/>
      <c r="L168" s="313"/>
      <c r="M168" s="255" t="str">
        <f>IF(AK168="","",VLOOKUP(AK168,リスト!$R$2:$S$135,2,FALSE))</f>
        <v/>
      </c>
      <c r="N168" s="256"/>
      <c r="O168" s="256"/>
      <c r="P168" s="256"/>
      <c r="Q168" s="256"/>
      <c r="R168" s="314"/>
      <c r="S168" s="315"/>
      <c r="T168" s="315"/>
      <c r="U168" s="315"/>
      <c r="V168" s="315"/>
      <c r="W168" s="315"/>
      <c r="X168" s="315"/>
      <c r="Y168" s="315"/>
      <c r="Z168" s="315"/>
      <c r="AA168" s="315"/>
      <c r="AB168" s="315"/>
      <c r="AC168" s="315"/>
      <c r="AD168" s="315"/>
      <c r="AE168" s="315"/>
      <c r="AK168" s="101" t="str">
        <f>IF(OR(ISBLANK(K168),AJ164=""),"",AJ164&amp;K168)</f>
        <v/>
      </c>
      <c r="AL168" s="101" t="b">
        <f t="shared" si="5"/>
        <v>0</v>
      </c>
    </row>
    <row r="169" spans="1:38" ht="14.25" thickBot="1" x14ac:dyDescent="0.2">
      <c r="A169" s="308"/>
      <c r="B169" s="330" t="str">
        <f>IF(COUNTIF(AL164:AL172,TRUE)=0,"","※「その他」を選択した場合、特記事項を入力してください。")</f>
        <v/>
      </c>
      <c r="C169" s="330"/>
      <c r="D169" s="330"/>
      <c r="E169" s="330"/>
      <c r="F169" s="330"/>
      <c r="G169" s="330"/>
      <c r="H169" s="330"/>
      <c r="I169" s="330"/>
      <c r="J169" s="331"/>
      <c r="K169" s="312"/>
      <c r="L169" s="313"/>
      <c r="M169" s="255" t="str">
        <f>IF(AK169="","",VLOOKUP(AK169,リスト!$R$2:$S$135,2,FALSE))</f>
        <v/>
      </c>
      <c r="N169" s="256"/>
      <c r="O169" s="256"/>
      <c r="P169" s="256"/>
      <c r="Q169" s="256"/>
      <c r="R169" s="314"/>
      <c r="S169" s="315"/>
      <c r="T169" s="315"/>
      <c r="U169" s="315"/>
      <c r="V169" s="315"/>
      <c r="W169" s="315"/>
      <c r="X169" s="315"/>
      <c r="Y169" s="315"/>
      <c r="Z169" s="315"/>
      <c r="AA169" s="315"/>
      <c r="AB169" s="315"/>
      <c r="AC169" s="315"/>
      <c r="AD169" s="315"/>
      <c r="AE169" s="315"/>
      <c r="AK169" s="101" t="str">
        <f>IF(OR(ISBLANK(K169),AJ164=""),"",AJ164&amp;K169)</f>
        <v/>
      </c>
      <c r="AL169" s="101" t="b">
        <f t="shared" si="5"/>
        <v>0</v>
      </c>
    </row>
    <row r="170" spans="1:38" ht="14.25" thickBot="1" x14ac:dyDescent="0.2">
      <c r="A170" s="308"/>
      <c r="B170" s="330"/>
      <c r="C170" s="330"/>
      <c r="D170" s="330"/>
      <c r="E170" s="330"/>
      <c r="F170" s="330"/>
      <c r="G170" s="330"/>
      <c r="H170" s="330"/>
      <c r="I170" s="330"/>
      <c r="J170" s="331"/>
      <c r="K170" s="312"/>
      <c r="L170" s="313"/>
      <c r="M170" s="255" t="str">
        <f>IF(AK170="","",VLOOKUP(AK170,リスト!$R$2:$S$135,2,FALSE))</f>
        <v/>
      </c>
      <c r="N170" s="256"/>
      <c r="O170" s="256"/>
      <c r="P170" s="256"/>
      <c r="Q170" s="256"/>
      <c r="R170" s="314"/>
      <c r="S170" s="315"/>
      <c r="T170" s="315"/>
      <c r="U170" s="315"/>
      <c r="V170" s="315"/>
      <c r="W170" s="315"/>
      <c r="X170" s="315"/>
      <c r="Y170" s="315"/>
      <c r="Z170" s="315"/>
      <c r="AA170" s="315"/>
      <c r="AB170" s="315"/>
      <c r="AC170" s="315"/>
      <c r="AD170" s="315"/>
      <c r="AE170" s="315"/>
      <c r="AK170" s="101" t="str">
        <f>IF(OR(ISBLANK(K170),AJ164=""),"",AJ164&amp;K170)</f>
        <v/>
      </c>
      <c r="AL170" s="101" t="b">
        <f t="shared" si="5"/>
        <v>0</v>
      </c>
    </row>
    <row r="171" spans="1:38" ht="13.5" customHeight="1" thickBot="1" x14ac:dyDescent="0.2">
      <c r="A171" s="308"/>
      <c r="B171" s="332" t="str">
        <f>IF(AND(AJ164&lt;&gt;"",COUNTIF($AJ$109:$AJ$194,AJ164)&gt;1),"※他の希望順位の中分類と重複しています。","")</f>
        <v/>
      </c>
      <c r="C171" s="332"/>
      <c r="D171" s="332"/>
      <c r="E171" s="332"/>
      <c r="F171" s="332"/>
      <c r="G171" s="332"/>
      <c r="H171" s="332"/>
      <c r="I171" s="332"/>
      <c r="J171" s="333"/>
      <c r="K171" s="312"/>
      <c r="L171" s="313"/>
      <c r="M171" s="255" t="str">
        <f>IF(AK171="","",VLOOKUP(AK171,リスト!$R$2:$S$135,2,FALSE))</f>
        <v/>
      </c>
      <c r="N171" s="256"/>
      <c r="O171" s="256"/>
      <c r="P171" s="256"/>
      <c r="Q171" s="256"/>
      <c r="R171" s="314"/>
      <c r="S171" s="315"/>
      <c r="T171" s="315"/>
      <c r="U171" s="315"/>
      <c r="V171" s="315"/>
      <c r="W171" s="315"/>
      <c r="X171" s="315"/>
      <c r="Y171" s="315"/>
      <c r="Z171" s="315"/>
      <c r="AA171" s="315"/>
      <c r="AB171" s="315"/>
      <c r="AC171" s="315"/>
      <c r="AD171" s="315"/>
      <c r="AE171" s="315"/>
      <c r="AK171" s="101" t="str">
        <f>IF(OR(ISBLANK(K171),AJ164=""),"",AJ164&amp;K171)</f>
        <v/>
      </c>
      <c r="AL171" s="101" t="b">
        <f t="shared" si="5"/>
        <v>0</v>
      </c>
    </row>
    <row r="172" spans="1:38" ht="14.25" thickBot="1" x14ac:dyDescent="0.2">
      <c r="A172" s="309"/>
      <c r="B172" s="316" t="str">
        <f>IF(AND($J$12="市外",B164&lt;&gt;""),"※市外の方は第５希望までです。","")</f>
        <v/>
      </c>
      <c r="C172" s="316"/>
      <c r="D172" s="316"/>
      <c r="E172" s="316"/>
      <c r="F172" s="316"/>
      <c r="G172" s="316"/>
      <c r="H172" s="316"/>
      <c r="I172" s="316"/>
      <c r="J172" s="317"/>
      <c r="K172" s="312"/>
      <c r="L172" s="313"/>
      <c r="M172" s="255" t="str">
        <f>IF(AK172="","",VLOOKUP(AK172,リスト!$R$2:$S$135,2,FALSE))</f>
        <v/>
      </c>
      <c r="N172" s="256"/>
      <c r="O172" s="256"/>
      <c r="P172" s="256"/>
      <c r="Q172" s="256"/>
      <c r="R172" s="314"/>
      <c r="S172" s="315"/>
      <c r="T172" s="315"/>
      <c r="U172" s="315"/>
      <c r="V172" s="315"/>
      <c r="W172" s="315"/>
      <c r="X172" s="315"/>
      <c r="Y172" s="315"/>
      <c r="Z172" s="315"/>
      <c r="AA172" s="315"/>
      <c r="AB172" s="315"/>
      <c r="AC172" s="315"/>
      <c r="AD172" s="315"/>
      <c r="AE172" s="315"/>
      <c r="AK172" s="101" t="str">
        <f>IF(OR(ISBLANK(K172),AJ164=""),"",AJ164&amp;K172)</f>
        <v/>
      </c>
      <c r="AL172" s="101" t="b">
        <f t="shared" si="5"/>
        <v>0</v>
      </c>
    </row>
    <row r="173" spans="1:38" ht="9" customHeight="1" x14ac:dyDescent="0.15">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row>
    <row r="174" spans="1:38" ht="14.25" thickBot="1" x14ac:dyDescent="0.2">
      <c r="A174" s="307" t="s">
        <v>378</v>
      </c>
      <c r="B174" s="189" t="s">
        <v>109</v>
      </c>
      <c r="C174" s="281" t="s">
        <v>110</v>
      </c>
      <c r="D174" s="281"/>
      <c r="E174" s="281"/>
      <c r="F174" s="281" t="s">
        <v>108</v>
      </c>
      <c r="G174" s="281"/>
      <c r="H174" s="281"/>
      <c r="I174" s="281"/>
      <c r="J174" s="281"/>
      <c r="K174" s="310" t="s">
        <v>371</v>
      </c>
      <c r="L174" s="281"/>
      <c r="M174" s="261"/>
      <c r="N174" s="261"/>
      <c r="O174" s="261"/>
      <c r="P174" s="261"/>
      <c r="Q174" s="261"/>
      <c r="R174" s="261"/>
      <c r="S174" s="281"/>
      <c r="T174" s="281"/>
      <c r="U174" s="281"/>
      <c r="V174" s="281"/>
      <c r="W174" s="281"/>
      <c r="X174" s="281"/>
      <c r="Y174" s="281"/>
      <c r="Z174" s="281"/>
      <c r="AA174" s="281"/>
      <c r="AB174" s="281"/>
      <c r="AC174" s="281"/>
      <c r="AD174" s="281"/>
      <c r="AE174" s="281"/>
    </row>
    <row r="175" spans="1:38" ht="14.25" customHeight="1" thickBot="1" x14ac:dyDescent="0.2">
      <c r="A175" s="308"/>
      <c r="B175" s="301"/>
      <c r="C175" s="301"/>
      <c r="D175" s="301"/>
      <c r="E175" s="301"/>
      <c r="F175" s="301"/>
      <c r="G175" s="301"/>
      <c r="H175" s="301"/>
      <c r="I175" s="301"/>
      <c r="J175" s="301"/>
      <c r="K175" s="312"/>
      <c r="L175" s="313"/>
      <c r="M175" s="255" t="str">
        <f>IF(AK175="","",VLOOKUP(AK175,リスト!$R$2:$S$135,2,FALSE))</f>
        <v/>
      </c>
      <c r="N175" s="256"/>
      <c r="O175" s="256"/>
      <c r="P175" s="256"/>
      <c r="Q175" s="256"/>
      <c r="R175" s="314" t="s">
        <v>372</v>
      </c>
      <c r="S175" s="315"/>
      <c r="T175" s="315"/>
      <c r="U175" s="315"/>
      <c r="V175" s="315"/>
      <c r="W175" s="315"/>
      <c r="X175" s="315"/>
      <c r="Y175" s="315"/>
      <c r="Z175" s="315"/>
      <c r="AA175" s="315"/>
      <c r="AB175" s="315"/>
      <c r="AC175" s="315"/>
      <c r="AD175" s="315"/>
      <c r="AE175" s="315"/>
      <c r="AG175" s="101">
        <f>SUMPRODUCT(ISERROR(B177:J178)*1)+SUMPRODUCT(ISERROR(M175:Q183)*1)</f>
        <v>0</v>
      </c>
      <c r="AH175" s="101" t="str">
        <f>IF(ISBLANK(B175),"",B175)</f>
        <v/>
      </c>
      <c r="AI175" s="101" t="str">
        <f>IF(OR(ISBLANK(B175),ISBLANK(C175)),"",B175&amp;C175)</f>
        <v/>
      </c>
      <c r="AJ175" s="101" t="str">
        <f>IF(OR(ISBLANK(B175),ISBLANK(C175),ISBLANK(F175)),"",B175&amp;C175&amp;F175)</f>
        <v/>
      </c>
      <c r="AK175" s="101" t="str">
        <f>IF(OR(ISBLANK(K175),AJ175=""),"",AJ175&amp;K175)</f>
        <v/>
      </c>
      <c r="AL175" s="101" t="b">
        <f t="shared" ref="AL175:AL183" si="6">IF(AND(K175="Z",S175=""),TRUE)</f>
        <v>0</v>
      </c>
    </row>
    <row r="176" spans="1:38" ht="14.25" thickBot="1" x14ac:dyDescent="0.2">
      <c r="A176" s="308"/>
      <c r="B176" s="311"/>
      <c r="C176" s="311"/>
      <c r="D176" s="311"/>
      <c r="E176" s="311"/>
      <c r="F176" s="311"/>
      <c r="G176" s="311"/>
      <c r="H176" s="311"/>
      <c r="I176" s="311"/>
      <c r="J176" s="311"/>
      <c r="K176" s="312"/>
      <c r="L176" s="313"/>
      <c r="M176" s="255" t="str">
        <f>IF(AK176="","",VLOOKUP(AK176,リスト!$R$2:$S$135,2,FALSE))</f>
        <v/>
      </c>
      <c r="N176" s="256"/>
      <c r="O176" s="256"/>
      <c r="P176" s="256"/>
      <c r="Q176" s="256"/>
      <c r="R176" s="314"/>
      <c r="S176" s="315"/>
      <c r="T176" s="315"/>
      <c r="U176" s="315"/>
      <c r="V176" s="315"/>
      <c r="W176" s="315"/>
      <c r="X176" s="315"/>
      <c r="Y176" s="315"/>
      <c r="Z176" s="315"/>
      <c r="AA176" s="315"/>
      <c r="AB176" s="315"/>
      <c r="AC176" s="315"/>
      <c r="AD176" s="315"/>
      <c r="AE176" s="315"/>
      <c r="AK176" s="101" t="str">
        <f>IF(OR(ISBLANK(K176),AJ175=""),"",AJ175&amp;K176)</f>
        <v/>
      </c>
      <c r="AL176" s="101" t="b">
        <f t="shared" si="6"/>
        <v>0</v>
      </c>
    </row>
    <row r="177" spans="1:38" ht="14.25" thickBot="1" x14ac:dyDescent="0.2">
      <c r="A177" s="308"/>
      <c r="B177" s="318" t="str">
        <f>IF(AH175="","",VLOOKUP(AH175,リスト!$I$2:$J$6,2,FALSE))</f>
        <v/>
      </c>
      <c r="C177" s="320" t="str">
        <f>IF(AI175="","",VLOOKUP(AI175,リスト!$L$2:$M$14,2,FALSE))</f>
        <v/>
      </c>
      <c r="D177" s="321"/>
      <c r="E177" s="322"/>
      <c r="F177" s="318" t="str">
        <f>IF(AJ175="","",VLOOKUP(AJ175,リスト!$O$2:$P$37,2,FALSE))</f>
        <v/>
      </c>
      <c r="G177" s="318"/>
      <c r="H177" s="318"/>
      <c r="I177" s="318"/>
      <c r="J177" s="326"/>
      <c r="K177" s="312"/>
      <c r="L177" s="313"/>
      <c r="M177" s="255" t="str">
        <f>IF(AK177="","",VLOOKUP(AK177,リスト!$R$2:$S$135,2,FALSE))</f>
        <v/>
      </c>
      <c r="N177" s="256"/>
      <c r="O177" s="256"/>
      <c r="P177" s="256"/>
      <c r="Q177" s="256"/>
      <c r="R177" s="314"/>
      <c r="S177" s="315"/>
      <c r="T177" s="315"/>
      <c r="U177" s="315"/>
      <c r="V177" s="315"/>
      <c r="W177" s="315"/>
      <c r="X177" s="315"/>
      <c r="Y177" s="315"/>
      <c r="Z177" s="315"/>
      <c r="AA177" s="315"/>
      <c r="AB177" s="315"/>
      <c r="AC177" s="315"/>
      <c r="AD177" s="315"/>
      <c r="AE177" s="315"/>
      <c r="AK177" s="101" t="str">
        <f>IF(OR(ISBLANK(K177),AJ175=""),"",AJ175&amp;K177)</f>
        <v/>
      </c>
      <c r="AL177" s="101" t="b">
        <f t="shared" si="6"/>
        <v>0</v>
      </c>
    </row>
    <row r="178" spans="1:38" ht="14.25" thickBot="1" x14ac:dyDescent="0.2">
      <c r="A178" s="308"/>
      <c r="B178" s="319"/>
      <c r="C178" s="323"/>
      <c r="D178" s="324"/>
      <c r="E178" s="325"/>
      <c r="F178" s="319"/>
      <c r="G178" s="319"/>
      <c r="H178" s="319"/>
      <c r="I178" s="319"/>
      <c r="J178" s="327"/>
      <c r="K178" s="312"/>
      <c r="L178" s="313"/>
      <c r="M178" s="255" t="str">
        <f>IF(AK178="","",VLOOKUP(AK178,リスト!$R$2:$S$135,2,FALSE))</f>
        <v/>
      </c>
      <c r="N178" s="256"/>
      <c r="O178" s="256"/>
      <c r="P178" s="256"/>
      <c r="Q178" s="256"/>
      <c r="R178" s="314"/>
      <c r="S178" s="315"/>
      <c r="T178" s="315"/>
      <c r="U178" s="315"/>
      <c r="V178" s="315"/>
      <c r="W178" s="315"/>
      <c r="X178" s="315"/>
      <c r="Y178" s="315"/>
      <c r="Z178" s="315"/>
      <c r="AA178" s="315"/>
      <c r="AB178" s="315"/>
      <c r="AC178" s="315"/>
      <c r="AD178" s="315"/>
      <c r="AE178" s="315"/>
      <c r="AK178" s="101" t="str">
        <f>IF(OR(ISBLANK(K178),AJ175=""),"",AJ175&amp;K178)</f>
        <v/>
      </c>
      <c r="AL178" s="101" t="b">
        <f t="shared" si="6"/>
        <v>0</v>
      </c>
    </row>
    <row r="179" spans="1:38" ht="14.25" thickBot="1" x14ac:dyDescent="0.2">
      <c r="A179" s="308"/>
      <c r="B179" s="328" t="str">
        <f>IF(AG175=0,"","※存在しない組み合わせがあります。")</f>
        <v/>
      </c>
      <c r="C179" s="328"/>
      <c r="D179" s="328"/>
      <c r="E179" s="328"/>
      <c r="F179" s="328"/>
      <c r="G179" s="328"/>
      <c r="H179" s="328"/>
      <c r="I179" s="328"/>
      <c r="J179" s="329"/>
      <c r="K179" s="312"/>
      <c r="L179" s="313"/>
      <c r="M179" s="255" t="str">
        <f>IF(AK179="","",VLOOKUP(AK179,リスト!$R$2:$S$135,2,FALSE))</f>
        <v/>
      </c>
      <c r="N179" s="256"/>
      <c r="O179" s="256"/>
      <c r="P179" s="256"/>
      <c r="Q179" s="256"/>
      <c r="R179" s="314"/>
      <c r="S179" s="315"/>
      <c r="T179" s="315"/>
      <c r="U179" s="315"/>
      <c r="V179" s="315"/>
      <c r="W179" s="315"/>
      <c r="X179" s="315"/>
      <c r="Y179" s="315"/>
      <c r="Z179" s="315"/>
      <c r="AA179" s="315"/>
      <c r="AB179" s="315"/>
      <c r="AC179" s="315"/>
      <c r="AD179" s="315"/>
      <c r="AE179" s="315"/>
      <c r="AK179" s="101" t="str">
        <f>IF(OR(ISBLANK(K179),AJ175=""),"",AJ175&amp;K179)</f>
        <v/>
      </c>
      <c r="AL179" s="101" t="b">
        <f t="shared" si="6"/>
        <v>0</v>
      </c>
    </row>
    <row r="180" spans="1:38" ht="14.25" thickBot="1" x14ac:dyDescent="0.2">
      <c r="A180" s="308"/>
      <c r="B180" s="330" t="str">
        <f>IF(COUNTIF(AL175:AL183,TRUE)=0,"","※「その他」を選択した場合、特記事項を入力してください。")</f>
        <v/>
      </c>
      <c r="C180" s="330"/>
      <c r="D180" s="330"/>
      <c r="E180" s="330"/>
      <c r="F180" s="330"/>
      <c r="G180" s="330"/>
      <c r="H180" s="330"/>
      <c r="I180" s="330"/>
      <c r="J180" s="331"/>
      <c r="K180" s="312"/>
      <c r="L180" s="313"/>
      <c r="M180" s="255" t="str">
        <f>IF(AK180="","",VLOOKUP(AK180,リスト!$R$2:$S$135,2,FALSE))</f>
        <v/>
      </c>
      <c r="N180" s="256"/>
      <c r="O180" s="256"/>
      <c r="P180" s="256"/>
      <c r="Q180" s="256"/>
      <c r="R180" s="314"/>
      <c r="S180" s="315"/>
      <c r="T180" s="315"/>
      <c r="U180" s="315"/>
      <c r="V180" s="315"/>
      <c r="W180" s="315"/>
      <c r="X180" s="315"/>
      <c r="Y180" s="315"/>
      <c r="Z180" s="315"/>
      <c r="AA180" s="315"/>
      <c r="AB180" s="315"/>
      <c r="AC180" s="315"/>
      <c r="AD180" s="315"/>
      <c r="AE180" s="315"/>
      <c r="AK180" s="101" t="str">
        <f>IF(OR(ISBLANK(K180),AJ175=""),"",AJ175&amp;K180)</f>
        <v/>
      </c>
      <c r="AL180" s="101" t="b">
        <f t="shared" si="6"/>
        <v>0</v>
      </c>
    </row>
    <row r="181" spans="1:38" ht="14.25" thickBot="1" x14ac:dyDescent="0.2">
      <c r="A181" s="308"/>
      <c r="B181" s="330"/>
      <c r="C181" s="330"/>
      <c r="D181" s="330"/>
      <c r="E181" s="330"/>
      <c r="F181" s="330"/>
      <c r="G181" s="330"/>
      <c r="H181" s="330"/>
      <c r="I181" s="330"/>
      <c r="J181" s="331"/>
      <c r="K181" s="312"/>
      <c r="L181" s="313"/>
      <c r="M181" s="255" t="str">
        <f>IF(AK181="","",VLOOKUP(AK181,リスト!$R$2:$S$135,2,FALSE))</f>
        <v/>
      </c>
      <c r="N181" s="256"/>
      <c r="O181" s="256"/>
      <c r="P181" s="256"/>
      <c r="Q181" s="256"/>
      <c r="R181" s="314"/>
      <c r="S181" s="315"/>
      <c r="T181" s="315"/>
      <c r="U181" s="315"/>
      <c r="V181" s="315"/>
      <c r="W181" s="315"/>
      <c r="X181" s="315"/>
      <c r="Y181" s="315"/>
      <c r="Z181" s="315"/>
      <c r="AA181" s="315"/>
      <c r="AB181" s="315"/>
      <c r="AC181" s="315"/>
      <c r="AD181" s="315"/>
      <c r="AE181" s="315"/>
      <c r="AK181" s="101" t="str">
        <f>IF(OR(ISBLANK(K181),AJ175=""),"",AJ175&amp;K181)</f>
        <v/>
      </c>
      <c r="AL181" s="101" t="b">
        <f t="shared" si="6"/>
        <v>0</v>
      </c>
    </row>
    <row r="182" spans="1:38" ht="14.25" thickBot="1" x14ac:dyDescent="0.2">
      <c r="A182" s="308"/>
      <c r="B182" s="332" t="str">
        <f>IF(AND(AJ175&lt;&gt;"",COUNTIF($AJ$109:$AJ$194,AJ175)&gt;1),"※他の希望順位の中分類と重複しています。","")</f>
        <v/>
      </c>
      <c r="C182" s="332"/>
      <c r="D182" s="332"/>
      <c r="E182" s="332"/>
      <c r="F182" s="332"/>
      <c r="G182" s="332"/>
      <c r="H182" s="332"/>
      <c r="I182" s="332"/>
      <c r="J182" s="333"/>
      <c r="K182" s="312"/>
      <c r="L182" s="313"/>
      <c r="M182" s="255" t="str">
        <f>IF(AK182="","",VLOOKUP(AK182,リスト!$R$2:$S$135,2,FALSE))</f>
        <v/>
      </c>
      <c r="N182" s="256"/>
      <c r="O182" s="256"/>
      <c r="P182" s="256"/>
      <c r="Q182" s="256"/>
      <c r="R182" s="314"/>
      <c r="S182" s="315"/>
      <c r="T182" s="315"/>
      <c r="U182" s="315"/>
      <c r="V182" s="315"/>
      <c r="W182" s="315"/>
      <c r="X182" s="315"/>
      <c r="Y182" s="315"/>
      <c r="Z182" s="315"/>
      <c r="AA182" s="315"/>
      <c r="AB182" s="315"/>
      <c r="AC182" s="315"/>
      <c r="AD182" s="315"/>
      <c r="AE182" s="315"/>
      <c r="AK182" s="101" t="str">
        <f>IF(OR(ISBLANK(K182),AJ175=""),"",AJ175&amp;K182)</f>
        <v/>
      </c>
      <c r="AL182" s="101" t="b">
        <f t="shared" si="6"/>
        <v>0</v>
      </c>
    </row>
    <row r="183" spans="1:38" ht="14.25" thickBot="1" x14ac:dyDescent="0.2">
      <c r="A183" s="309"/>
      <c r="B183" s="316" t="str">
        <f>IF(AND($J$12="市外",B175&lt;&gt;""),"※市外の方は第５希望までです。","")</f>
        <v/>
      </c>
      <c r="C183" s="316"/>
      <c r="D183" s="316"/>
      <c r="E183" s="316"/>
      <c r="F183" s="316"/>
      <c r="G183" s="316"/>
      <c r="H183" s="316"/>
      <c r="I183" s="316"/>
      <c r="J183" s="317"/>
      <c r="K183" s="312"/>
      <c r="L183" s="313"/>
      <c r="M183" s="255" t="str">
        <f>IF(AK183="","",VLOOKUP(AK183,リスト!$R$2:$S$135,2,FALSE))</f>
        <v/>
      </c>
      <c r="N183" s="256"/>
      <c r="O183" s="256"/>
      <c r="P183" s="256"/>
      <c r="Q183" s="256"/>
      <c r="R183" s="314"/>
      <c r="S183" s="315"/>
      <c r="T183" s="315"/>
      <c r="U183" s="315"/>
      <c r="V183" s="315"/>
      <c r="W183" s="315"/>
      <c r="X183" s="315"/>
      <c r="Y183" s="315"/>
      <c r="Z183" s="315"/>
      <c r="AA183" s="315"/>
      <c r="AB183" s="315"/>
      <c r="AC183" s="315"/>
      <c r="AD183" s="315"/>
      <c r="AE183" s="315"/>
      <c r="AK183" s="101" t="str">
        <f>IF(OR(ISBLANK(K183),AJ175=""),"",AJ175&amp;K183)</f>
        <v/>
      </c>
      <c r="AL183" s="101" t="b">
        <f t="shared" si="6"/>
        <v>0</v>
      </c>
    </row>
    <row r="184" spans="1:38" ht="9" customHeight="1" x14ac:dyDescent="0.15">
      <c r="A184" s="161"/>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row>
    <row r="185" spans="1:38" ht="14.25" thickBot="1" x14ac:dyDescent="0.2">
      <c r="A185" s="307" t="s">
        <v>379</v>
      </c>
      <c r="B185" s="189" t="s">
        <v>109</v>
      </c>
      <c r="C185" s="281" t="s">
        <v>110</v>
      </c>
      <c r="D185" s="281"/>
      <c r="E185" s="281"/>
      <c r="F185" s="281" t="s">
        <v>108</v>
      </c>
      <c r="G185" s="281"/>
      <c r="H185" s="281"/>
      <c r="I185" s="281"/>
      <c r="J185" s="281"/>
      <c r="K185" s="310" t="s">
        <v>371</v>
      </c>
      <c r="L185" s="281"/>
      <c r="M185" s="261"/>
      <c r="N185" s="261"/>
      <c r="O185" s="261"/>
      <c r="P185" s="261"/>
      <c r="Q185" s="261"/>
      <c r="R185" s="261"/>
      <c r="S185" s="281"/>
      <c r="T185" s="281"/>
      <c r="U185" s="281"/>
      <c r="V185" s="281"/>
      <c r="W185" s="281"/>
      <c r="X185" s="281"/>
      <c r="Y185" s="281"/>
      <c r="Z185" s="281"/>
      <c r="AA185" s="281"/>
      <c r="AB185" s="281"/>
      <c r="AC185" s="281"/>
      <c r="AD185" s="281"/>
      <c r="AE185" s="281"/>
    </row>
    <row r="186" spans="1:38" ht="14.25" customHeight="1" thickBot="1" x14ac:dyDescent="0.2">
      <c r="A186" s="308"/>
      <c r="B186" s="301"/>
      <c r="C186" s="301"/>
      <c r="D186" s="301"/>
      <c r="E186" s="301"/>
      <c r="F186" s="301"/>
      <c r="G186" s="301"/>
      <c r="H186" s="301"/>
      <c r="I186" s="301"/>
      <c r="J186" s="301"/>
      <c r="K186" s="312"/>
      <c r="L186" s="313"/>
      <c r="M186" s="255" t="str">
        <f>IF(AK186="","",VLOOKUP(AK186,リスト!$R$2:$S$135,2,FALSE))</f>
        <v/>
      </c>
      <c r="N186" s="256"/>
      <c r="O186" s="256"/>
      <c r="P186" s="256"/>
      <c r="Q186" s="256"/>
      <c r="R186" s="314" t="s">
        <v>372</v>
      </c>
      <c r="S186" s="315"/>
      <c r="T186" s="315"/>
      <c r="U186" s="315"/>
      <c r="V186" s="315"/>
      <c r="W186" s="315"/>
      <c r="X186" s="315"/>
      <c r="Y186" s="315"/>
      <c r="Z186" s="315"/>
      <c r="AA186" s="315"/>
      <c r="AB186" s="315"/>
      <c r="AC186" s="315"/>
      <c r="AD186" s="315"/>
      <c r="AE186" s="315"/>
      <c r="AG186" s="101">
        <f>SUMPRODUCT(ISERROR(B188:J189)*1)+SUMPRODUCT(ISERROR(M186:Q194)*1)</f>
        <v>0</v>
      </c>
      <c r="AH186" s="101" t="str">
        <f>IF(ISBLANK(B186),"",B186)</f>
        <v/>
      </c>
      <c r="AI186" s="101" t="str">
        <f>IF(OR(ISBLANK(B186),ISBLANK(C186)),"",B186&amp;C186)</f>
        <v/>
      </c>
      <c r="AJ186" s="101" t="str">
        <f>IF(OR(ISBLANK(B186),ISBLANK(C186),ISBLANK(F186)),"",B186&amp;C186&amp;F186)</f>
        <v/>
      </c>
      <c r="AK186" s="101" t="str">
        <f>IF(OR(ISBLANK(K186),AJ186=""),"",AJ186&amp;K186)</f>
        <v/>
      </c>
      <c r="AL186" s="101" t="b">
        <f t="shared" ref="AL186:AL194" si="7">IF(AND(K186="Z",S186=""),TRUE)</f>
        <v>0</v>
      </c>
    </row>
    <row r="187" spans="1:38" ht="14.25" thickBot="1" x14ac:dyDescent="0.2">
      <c r="A187" s="308"/>
      <c r="B187" s="311"/>
      <c r="C187" s="311"/>
      <c r="D187" s="311"/>
      <c r="E187" s="311"/>
      <c r="F187" s="311"/>
      <c r="G187" s="311"/>
      <c r="H187" s="311"/>
      <c r="I187" s="311"/>
      <c r="J187" s="311"/>
      <c r="K187" s="312"/>
      <c r="L187" s="313"/>
      <c r="M187" s="255" t="str">
        <f>IF(AK187="","",VLOOKUP(AK187,リスト!$R$2:$S$135,2,FALSE))</f>
        <v/>
      </c>
      <c r="N187" s="256"/>
      <c r="O187" s="256"/>
      <c r="P187" s="256"/>
      <c r="Q187" s="256"/>
      <c r="R187" s="314"/>
      <c r="S187" s="315"/>
      <c r="T187" s="315"/>
      <c r="U187" s="315"/>
      <c r="V187" s="315"/>
      <c r="W187" s="315"/>
      <c r="X187" s="315"/>
      <c r="Y187" s="315"/>
      <c r="Z187" s="315"/>
      <c r="AA187" s="315"/>
      <c r="AB187" s="315"/>
      <c r="AC187" s="315"/>
      <c r="AD187" s="315"/>
      <c r="AE187" s="315"/>
      <c r="AK187" s="101" t="str">
        <f>IF(OR(ISBLANK(K187),AJ186=""),"",AJ186&amp;K187)</f>
        <v/>
      </c>
      <c r="AL187" s="101" t="b">
        <f t="shared" si="7"/>
        <v>0</v>
      </c>
    </row>
    <row r="188" spans="1:38" ht="14.25" thickBot="1" x14ac:dyDescent="0.2">
      <c r="A188" s="308"/>
      <c r="B188" s="318" t="str">
        <f>IF(AH186="","",VLOOKUP(AH186,リスト!$I$2:$J$6,2,FALSE))</f>
        <v/>
      </c>
      <c r="C188" s="320" t="str">
        <f>IF(AI186="","",VLOOKUP(AI186,リスト!$L$2:$M$14,2,FALSE))</f>
        <v/>
      </c>
      <c r="D188" s="321"/>
      <c r="E188" s="322"/>
      <c r="F188" s="318" t="str">
        <f>IF(AJ186="","",VLOOKUP(AJ186,リスト!$O$2:$P$37,2,FALSE))</f>
        <v/>
      </c>
      <c r="G188" s="318"/>
      <c r="H188" s="318"/>
      <c r="I188" s="318"/>
      <c r="J188" s="326"/>
      <c r="K188" s="312"/>
      <c r="L188" s="313"/>
      <c r="M188" s="255" t="str">
        <f>IF(AK188="","",VLOOKUP(AK188,リスト!$R$2:$S$135,2,FALSE))</f>
        <v/>
      </c>
      <c r="N188" s="256"/>
      <c r="O188" s="256"/>
      <c r="P188" s="256"/>
      <c r="Q188" s="256"/>
      <c r="R188" s="314"/>
      <c r="S188" s="315"/>
      <c r="T188" s="315"/>
      <c r="U188" s="315"/>
      <c r="V188" s="315"/>
      <c r="W188" s="315"/>
      <c r="X188" s="315"/>
      <c r="Y188" s="315"/>
      <c r="Z188" s="315"/>
      <c r="AA188" s="315"/>
      <c r="AB188" s="315"/>
      <c r="AC188" s="315"/>
      <c r="AD188" s="315"/>
      <c r="AE188" s="315"/>
      <c r="AK188" s="101" t="str">
        <f>IF(OR(ISBLANK(K188),AJ186=""),"",AJ186&amp;K188)</f>
        <v/>
      </c>
      <c r="AL188" s="101" t="b">
        <f t="shared" si="7"/>
        <v>0</v>
      </c>
    </row>
    <row r="189" spans="1:38" ht="14.25" thickBot="1" x14ac:dyDescent="0.2">
      <c r="A189" s="308"/>
      <c r="B189" s="319"/>
      <c r="C189" s="323"/>
      <c r="D189" s="324"/>
      <c r="E189" s="325"/>
      <c r="F189" s="319"/>
      <c r="G189" s="319"/>
      <c r="H189" s="319"/>
      <c r="I189" s="319"/>
      <c r="J189" s="327"/>
      <c r="K189" s="312"/>
      <c r="L189" s="313"/>
      <c r="M189" s="255" t="str">
        <f>IF(AK189="","",VLOOKUP(AK189,リスト!$R$2:$S$135,2,FALSE))</f>
        <v/>
      </c>
      <c r="N189" s="256"/>
      <c r="O189" s="256"/>
      <c r="P189" s="256"/>
      <c r="Q189" s="256"/>
      <c r="R189" s="314"/>
      <c r="S189" s="315"/>
      <c r="T189" s="315"/>
      <c r="U189" s="315"/>
      <c r="V189" s="315"/>
      <c r="W189" s="315"/>
      <c r="X189" s="315"/>
      <c r="Y189" s="315"/>
      <c r="Z189" s="315"/>
      <c r="AA189" s="315"/>
      <c r="AB189" s="315"/>
      <c r="AC189" s="315"/>
      <c r="AD189" s="315"/>
      <c r="AE189" s="315"/>
      <c r="AK189" s="101" t="str">
        <f>IF(OR(ISBLANK(K189),AJ186=""),"",AJ186&amp;K189)</f>
        <v/>
      </c>
      <c r="AL189" s="101" t="b">
        <f t="shared" si="7"/>
        <v>0</v>
      </c>
    </row>
    <row r="190" spans="1:38" ht="14.25" thickBot="1" x14ac:dyDescent="0.2">
      <c r="A190" s="308"/>
      <c r="B190" s="328" t="str">
        <f>IF(AG186=0,"","※存在しない組み合わせがあります。")</f>
        <v/>
      </c>
      <c r="C190" s="328"/>
      <c r="D190" s="328"/>
      <c r="E190" s="328"/>
      <c r="F190" s="328"/>
      <c r="G190" s="328"/>
      <c r="H190" s="328"/>
      <c r="I190" s="328"/>
      <c r="J190" s="329"/>
      <c r="K190" s="312"/>
      <c r="L190" s="313"/>
      <c r="M190" s="255" t="str">
        <f>IF(AK190="","",VLOOKUP(AK190,リスト!$R$2:$S$135,2,FALSE))</f>
        <v/>
      </c>
      <c r="N190" s="256"/>
      <c r="O190" s="256"/>
      <c r="P190" s="256"/>
      <c r="Q190" s="256"/>
      <c r="R190" s="314"/>
      <c r="S190" s="315"/>
      <c r="T190" s="315"/>
      <c r="U190" s="315"/>
      <c r="V190" s="315"/>
      <c r="W190" s="315"/>
      <c r="X190" s="315"/>
      <c r="Y190" s="315"/>
      <c r="Z190" s="315"/>
      <c r="AA190" s="315"/>
      <c r="AB190" s="315"/>
      <c r="AC190" s="315"/>
      <c r="AD190" s="315"/>
      <c r="AE190" s="315"/>
      <c r="AK190" s="101" t="str">
        <f>IF(OR(ISBLANK(K190),AJ186=""),"",AJ186&amp;K190)</f>
        <v/>
      </c>
      <c r="AL190" s="101" t="b">
        <f t="shared" si="7"/>
        <v>0</v>
      </c>
    </row>
    <row r="191" spans="1:38" ht="14.25" thickBot="1" x14ac:dyDescent="0.2">
      <c r="A191" s="308"/>
      <c r="B191" s="330" t="str">
        <f>IF(COUNTIF(AL186:AL194,TRUE)=0,"","※「その他」を選択した場合、特記事項を入力してください。")</f>
        <v/>
      </c>
      <c r="C191" s="330"/>
      <c r="D191" s="330"/>
      <c r="E191" s="330"/>
      <c r="F191" s="330"/>
      <c r="G191" s="330"/>
      <c r="H191" s="330"/>
      <c r="I191" s="330"/>
      <c r="J191" s="331"/>
      <c r="K191" s="312"/>
      <c r="L191" s="313"/>
      <c r="M191" s="255" t="str">
        <f>IF(AK191="","",VLOOKUP(AK191,リスト!$R$2:$S$135,2,FALSE))</f>
        <v/>
      </c>
      <c r="N191" s="256"/>
      <c r="O191" s="256"/>
      <c r="P191" s="256"/>
      <c r="Q191" s="256"/>
      <c r="R191" s="314"/>
      <c r="S191" s="315"/>
      <c r="T191" s="315"/>
      <c r="U191" s="315"/>
      <c r="V191" s="315"/>
      <c r="W191" s="315"/>
      <c r="X191" s="315"/>
      <c r="Y191" s="315"/>
      <c r="Z191" s="315"/>
      <c r="AA191" s="315"/>
      <c r="AB191" s="315"/>
      <c r="AC191" s="315"/>
      <c r="AD191" s="315"/>
      <c r="AE191" s="315"/>
      <c r="AK191" s="101" t="str">
        <f>IF(OR(ISBLANK(K191),AJ186=""),"",AJ186&amp;K191)</f>
        <v/>
      </c>
      <c r="AL191" s="101" t="b">
        <f t="shared" si="7"/>
        <v>0</v>
      </c>
    </row>
    <row r="192" spans="1:38" ht="14.25" thickBot="1" x14ac:dyDescent="0.2">
      <c r="A192" s="308"/>
      <c r="B192" s="330"/>
      <c r="C192" s="330"/>
      <c r="D192" s="330"/>
      <c r="E192" s="330"/>
      <c r="F192" s="330"/>
      <c r="G192" s="330"/>
      <c r="H192" s="330"/>
      <c r="I192" s="330"/>
      <c r="J192" s="331"/>
      <c r="K192" s="312"/>
      <c r="L192" s="313"/>
      <c r="M192" s="255" t="str">
        <f>IF(AK192="","",VLOOKUP(AK192,リスト!$R$2:$S$135,2,FALSE))</f>
        <v/>
      </c>
      <c r="N192" s="256"/>
      <c r="O192" s="256"/>
      <c r="P192" s="256"/>
      <c r="Q192" s="256"/>
      <c r="R192" s="314"/>
      <c r="S192" s="315"/>
      <c r="T192" s="315"/>
      <c r="U192" s="315"/>
      <c r="V192" s="315"/>
      <c r="W192" s="315"/>
      <c r="X192" s="315"/>
      <c r="Y192" s="315"/>
      <c r="Z192" s="315"/>
      <c r="AA192" s="315"/>
      <c r="AB192" s="315"/>
      <c r="AC192" s="315"/>
      <c r="AD192" s="315"/>
      <c r="AE192" s="315"/>
      <c r="AK192" s="101" t="str">
        <f>IF(OR(ISBLANK(K192),AJ186=""),"",AJ186&amp;K192)</f>
        <v/>
      </c>
      <c r="AL192" s="101" t="b">
        <f t="shared" si="7"/>
        <v>0</v>
      </c>
    </row>
    <row r="193" spans="1:38" ht="13.5" customHeight="1" thickBot="1" x14ac:dyDescent="0.2">
      <c r="A193" s="308"/>
      <c r="B193" s="332" t="str">
        <f>IF(AND(AJ186&lt;&gt;"",COUNTIF($AJ$109:$AJ$194,AJ186)&gt;1),"※他の希望順位の中分類と重複しています。","")</f>
        <v/>
      </c>
      <c r="C193" s="332"/>
      <c r="D193" s="332"/>
      <c r="E193" s="332"/>
      <c r="F193" s="332"/>
      <c r="G193" s="332"/>
      <c r="H193" s="332"/>
      <c r="I193" s="332"/>
      <c r="J193" s="333"/>
      <c r="K193" s="312"/>
      <c r="L193" s="313"/>
      <c r="M193" s="255" t="str">
        <f>IF(AK193="","",VLOOKUP(AK193,リスト!$R$2:$S$135,2,FALSE))</f>
        <v/>
      </c>
      <c r="N193" s="256"/>
      <c r="O193" s="256"/>
      <c r="P193" s="256"/>
      <c r="Q193" s="256"/>
      <c r="R193" s="314"/>
      <c r="S193" s="315"/>
      <c r="T193" s="315"/>
      <c r="U193" s="315"/>
      <c r="V193" s="315"/>
      <c r="W193" s="315"/>
      <c r="X193" s="315"/>
      <c r="Y193" s="315"/>
      <c r="Z193" s="315"/>
      <c r="AA193" s="315"/>
      <c r="AB193" s="315"/>
      <c r="AC193" s="315"/>
      <c r="AD193" s="315"/>
      <c r="AE193" s="315"/>
      <c r="AK193" s="101" t="str">
        <f>IF(OR(ISBLANK(K193),AJ186=""),"",AJ186&amp;K193)</f>
        <v/>
      </c>
      <c r="AL193" s="101" t="b">
        <f t="shared" si="7"/>
        <v>0</v>
      </c>
    </row>
    <row r="194" spans="1:38" ht="14.25" thickBot="1" x14ac:dyDescent="0.2">
      <c r="A194" s="309"/>
      <c r="B194" s="316" t="str">
        <f>IF(AND($J$12="市外",B186&lt;&gt;""),"※市外の方は第５希望までです。","")</f>
        <v/>
      </c>
      <c r="C194" s="316"/>
      <c r="D194" s="316"/>
      <c r="E194" s="316"/>
      <c r="F194" s="316"/>
      <c r="G194" s="316"/>
      <c r="H194" s="316"/>
      <c r="I194" s="316"/>
      <c r="J194" s="317"/>
      <c r="K194" s="312"/>
      <c r="L194" s="313"/>
      <c r="M194" s="255" t="str">
        <f>IF(AK194="","",VLOOKUP(AK194,リスト!$R$2:$S$135,2,FALSE))</f>
        <v/>
      </c>
      <c r="N194" s="256"/>
      <c r="O194" s="256"/>
      <c r="P194" s="256"/>
      <c r="Q194" s="256"/>
      <c r="R194" s="314"/>
      <c r="S194" s="315"/>
      <c r="T194" s="315"/>
      <c r="U194" s="315"/>
      <c r="V194" s="315"/>
      <c r="W194" s="315"/>
      <c r="X194" s="315"/>
      <c r="Y194" s="315"/>
      <c r="Z194" s="315"/>
      <c r="AA194" s="315"/>
      <c r="AB194" s="315"/>
      <c r="AC194" s="315"/>
      <c r="AD194" s="315"/>
      <c r="AE194" s="315"/>
      <c r="AK194" s="101" t="str">
        <f>IF(OR(ISBLANK(K194),AJ186=""),"",AJ186&amp;K194)</f>
        <v/>
      </c>
      <c r="AL194" s="101" t="b">
        <f t="shared" si="7"/>
        <v>0</v>
      </c>
    </row>
  </sheetData>
  <mergeCells count="504">
    <mergeCell ref="E74:AE74"/>
    <mergeCell ref="C86:D86"/>
    <mergeCell ref="I83:L83"/>
    <mergeCell ref="C84:D84"/>
    <mergeCell ref="E72:AE72"/>
    <mergeCell ref="C75:D75"/>
    <mergeCell ref="E84:G84"/>
    <mergeCell ref="E83:G83"/>
    <mergeCell ref="A4:AE4"/>
    <mergeCell ref="A82:A92"/>
    <mergeCell ref="B82:B84"/>
    <mergeCell ref="C82:D82"/>
    <mergeCell ref="C83:D83"/>
    <mergeCell ref="C74:D74"/>
    <mergeCell ref="B74:B76"/>
    <mergeCell ref="E68:AE68"/>
    <mergeCell ref="M59:N59"/>
    <mergeCell ref="C88:D88"/>
    <mergeCell ref="E88:J88"/>
    <mergeCell ref="E76:AE76"/>
    <mergeCell ref="C72:D72"/>
    <mergeCell ref="M58:N58"/>
    <mergeCell ref="C53:D53"/>
    <mergeCell ref="C58:D58"/>
    <mergeCell ref="M51:N51"/>
    <mergeCell ref="E63:L63"/>
    <mergeCell ref="C55:D55"/>
    <mergeCell ref="B86:B88"/>
    <mergeCell ref="C79:D79"/>
    <mergeCell ref="E61:AE61"/>
    <mergeCell ref="C62:D62"/>
    <mergeCell ref="E62:L62"/>
    <mergeCell ref="B168:J168"/>
    <mergeCell ref="B149:J149"/>
    <mergeCell ref="B157:J157"/>
    <mergeCell ref="B158:J159"/>
    <mergeCell ref="B160:J160"/>
    <mergeCell ref="C87:D87"/>
    <mergeCell ref="F155:J156"/>
    <mergeCell ref="B169:J170"/>
    <mergeCell ref="B171:J171"/>
    <mergeCell ref="C90:D90"/>
    <mergeCell ref="E90:AE90"/>
    <mergeCell ref="C91:D91"/>
    <mergeCell ref="E95:L95"/>
    <mergeCell ref="C96:D96"/>
    <mergeCell ref="E96:L96"/>
    <mergeCell ref="C92:D92"/>
    <mergeCell ref="E92:AE92"/>
    <mergeCell ref="B102:AE102"/>
    <mergeCell ref="B106:AE106"/>
    <mergeCell ref="A100:D100"/>
    <mergeCell ref="B103:AE103"/>
    <mergeCell ref="B104:AE104"/>
    <mergeCell ref="B105:AE105"/>
    <mergeCell ref="B101:AE101"/>
    <mergeCell ref="B182:J182"/>
    <mergeCell ref="B191:J192"/>
    <mergeCell ref="A1:AE1"/>
    <mergeCell ref="A2:AE2"/>
    <mergeCell ref="A3:AE3"/>
    <mergeCell ref="B78:B80"/>
    <mergeCell ref="C78:D78"/>
    <mergeCell ref="B147:J148"/>
    <mergeCell ref="B193:J193"/>
    <mergeCell ref="B172:J172"/>
    <mergeCell ref="B183:J183"/>
    <mergeCell ref="C144:E145"/>
    <mergeCell ref="F144:J145"/>
    <mergeCell ref="B136:J137"/>
    <mergeCell ref="B138:J138"/>
    <mergeCell ref="C111:E112"/>
    <mergeCell ref="F111:J112"/>
    <mergeCell ref="B111:B112"/>
    <mergeCell ref="B122:B123"/>
    <mergeCell ref="C122:E123"/>
    <mergeCell ref="F122:J123"/>
    <mergeCell ref="B114:J115"/>
    <mergeCell ref="B113:J113"/>
    <mergeCell ref="B124:J124"/>
    <mergeCell ref="B194:J194"/>
    <mergeCell ref="B188:B189"/>
    <mergeCell ref="C188:E189"/>
    <mergeCell ref="F188:J189"/>
    <mergeCell ref="B179:J179"/>
    <mergeCell ref="B180:J181"/>
    <mergeCell ref="B190:J190"/>
    <mergeCell ref="B125:J126"/>
    <mergeCell ref="B116:J116"/>
    <mergeCell ref="B127:J127"/>
    <mergeCell ref="B135:J135"/>
    <mergeCell ref="B177:B178"/>
    <mergeCell ref="C177:E178"/>
    <mergeCell ref="F177:J178"/>
    <mergeCell ref="B155:B156"/>
    <mergeCell ref="C155:E156"/>
    <mergeCell ref="B146:J146"/>
    <mergeCell ref="B166:B167"/>
    <mergeCell ref="C166:E167"/>
    <mergeCell ref="F166:J167"/>
    <mergeCell ref="B133:B134"/>
    <mergeCell ref="C133:E134"/>
    <mergeCell ref="F133:J134"/>
    <mergeCell ref="B144:B145"/>
    <mergeCell ref="M193:Q193"/>
    <mergeCell ref="S193:AE193"/>
    <mergeCell ref="K194:L194"/>
    <mergeCell ref="M194:Q194"/>
    <mergeCell ref="S194:AE194"/>
    <mergeCell ref="K191:L191"/>
    <mergeCell ref="M191:Q191"/>
    <mergeCell ref="S191:AE191"/>
    <mergeCell ref="K192:L192"/>
    <mergeCell ref="M192:Q192"/>
    <mergeCell ref="S192:AE192"/>
    <mergeCell ref="A185:A194"/>
    <mergeCell ref="C185:E185"/>
    <mergeCell ref="F185:J185"/>
    <mergeCell ref="K185:AE185"/>
    <mergeCell ref="B186:B187"/>
    <mergeCell ref="C186:E187"/>
    <mergeCell ref="F186:J187"/>
    <mergeCell ref="K186:L186"/>
    <mergeCell ref="M186:Q186"/>
    <mergeCell ref="R186:R194"/>
    <mergeCell ref="K189:L189"/>
    <mergeCell ref="M189:Q189"/>
    <mergeCell ref="S189:AE189"/>
    <mergeCell ref="K190:L190"/>
    <mergeCell ref="M190:Q190"/>
    <mergeCell ref="S190:AE190"/>
    <mergeCell ref="S186:AE186"/>
    <mergeCell ref="K187:L187"/>
    <mergeCell ref="M187:Q187"/>
    <mergeCell ref="S187:AE187"/>
    <mergeCell ref="K188:L188"/>
    <mergeCell ref="M188:Q188"/>
    <mergeCell ref="S188:AE188"/>
    <mergeCell ref="K193:L193"/>
    <mergeCell ref="M182:Q182"/>
    <mergeCell ref="S182:AE182"/>
    <mergeCell ref="K183:L183"/>
    <mergeCell ref="M183:Q183"/>
    <mergeCell ref="S183:AE183"/>
    <mergeCell ref="K180:L180"/>
    <mergeCell ref="M180:Q180"/>
    <mergeCell ref="S180:AE180"/>
    <mergeCell ref="K181:L181"/>
    <mergeCell ref="M181:Q181"/>
    <mergeCell ref="S181:AE181"/>
    <mergeCell ref="A174:A183"/>
    <mergeCell ref="C174:E174"/>
    <mergeCell ref="F174:J174"/>
    <mergeCell ref="K174:AE174"/>
    <mergeCell ref="B175:B176"/>
    <mergeCell ref="C175:E176"/>
    <mergeCell ref="F175:J176"/>
    <mergeCell ref="K175:L175"/>
    <mergeCell ref="M175:Q175"/>
    <mergeCell ref="R175:R183"/>
    <mergeCell ref="K178:L178"/>
    <mergeCell ref="M178:Q178"/>
    <mergeCell ref="S178:AE178"/>
    <mergeCell ref="K179:L179"/>
    <mergeCell ref="M179:Q179"/>
    <mergeCell ref="S179:AE179"/>
    <mergeCell ref="S175:AE175"/>
    <mergeCell ref="K176:L176"/>
    <mergeCell ref="M176:Q176"/>
    <mergeCell ref="S176:AE176"/>
    <mergeCell ref="K177:L177"/>
    <mergeCell ref="M177:Q177"/>
    <mergeCell ref="S177:AE177"/>
    <mergeCell ref="K182:L182"/>
    <mergeCell ref="M171:Q171"/>
    <mergeCell ref="S171:AE171"/>
    <mergeCell ref="K172:L172"/>
    <mergeCell ref="M172:Q172"/>
    <mergeCell ref="S172:AE172"/>
    <mergeCell ref="K169:L169"/>
    <mergeCell ref="M169:Q169"/>
    <mergeCell ref="S169:AE169"/>
    <mergeCell ref="K170:L170"/>
    <mergeCell ref="M170:Q170"/>
    <mergeCell ref="S170:AE170"/>
    <mergeCell ref="A163:A172"/>
    <mergeCell ref="C163:E163"/>
    <mergeCell ref="F163:J163"/>
    <mergeCell ref="K163:AE163"/>
    <mergeCell ref="B164:B165"/>
    <mergeCell ref="C164:E165"/>
    <mergeCell ref="F164:J165"/>
    <mergeCell ref="K164:L164"/>
    <mergeCell ref="M164:Q164"/>
    <mergeCell ref="R164:R172"/>
    <mergeCell ref="K167:L167"/>
    <mergeCell ref="M167:Q167"/>
    <mergeCell ref="S167:AE167"/>
    <mergeCell ref="K168:L168"/>
    <mergeCell ref="M168:Q168"/>
    <mergeCell ref="S168:AE168"/>
    <mergeCell ref="S164:AE164"/>
    <mergeCell ref="K165:L165"/>
    <mergeCell ref="M165:Q165"/>
    <mergeCell ref="S165:AE165"/>
    <mergeCell ref="K166:L166"/>
    <mergeCell ref="M166:Q166"/>
    <mergeCell ref="S166:AE166"/>
    <mergeCell ref="K171:L171"/>
    <mergeCell ref="M160:Q160"/>
    <mergeCell ref="S160:AE160"/>
    <mergeCell ref="K161:L161"/>
    <mergeCell ref="M161:Q161"/>
    <mergeCell ref="S161:AE161"/>
    <mergeCell ref="K158:L158"/>
    <mergeCell ref="M158:Q158"/>
    <mergeCell ref="S158:AE158"/>
    <mergeCell ref="K159:L159"/>
    <mergeCell ref="M159:Q159"/>
    <mergeCell ref="S159:AE159"/>
    <mergeCell ref="A152:A161"/>
    <mergeCell ref="C152:E152"/>
    <mergeCell ref="F152:J152"/>
    <mergeCell ref="K152:AE152"/>
    <mergeCell ref="B153:B154"/>
    <mergeCell ref="C153:E154"/>
    <mergeCell ref="F153:J154"/>
    <mergeCell ref="K153:L153"/>
    <mergeCell ref="M153:Q153"/>
    <mergeCell ref="R153:R161"/>
    <mergeCell ref="K156:L156"/>
    <mergeCell ref="M156:Q156"/>
    <mergeCell ref="S156:AE156"/>
    <mergeCell ref="K157:L157"/>
    <mergeCell ref="M157:Q157"/>
    <mergeCell ref="S157:AE157"/>
    <mergeCell ref="S153:AE153"/>
    <mergeCell ref="K154:L154"/>
    <mergeCell ref="M154:Q154"/>
    <mergeCell ref="S154:AE154"/>
    <mergeCell ref="K155:L155"/>
    <mergeCell ref="M155:Q155"/>
    <mergeCell ref="S155:AE155"/>
    <mergeCell ref="K160:L160"/>
    <mergeCell ref="M149:Q149"/>
    <mergeCell ref="S149:AE149"/>
    <mergeCell ref="K150:L150"/>
    <mergeCell ref="M150:Q150"/>
    <mergeCell ref="S150:AE150"/>
    <mergeCell ref="K147:L147"/>
    <mergeCell ref="M147:Q147"/>
    <mergeCell ref="S147:AE147"/>
    <mergeCell ref="K148:L148"/>
    <mergeCell ref="M148:Q148"/>
    <mergeCell ref="S148:AE148"/>
    <mergeCell ref="A141:A150"/>
    <mergeCell ref="C141:E141"/>
    <mergeCell ref="F141:J141"/>
    <mergeCell ref="K141:AE141"/>
    <mergeCell ref="B142:B143"/>
    <mergeCell ref="C142:E143"/>
    <mergeCell ref="F142:J143"/>
    <mergeCell ref="K142:L142"/>
    <mergeCell ref="M142:Q142"/>
    <mergeCell ref="R142:R150"/>
    <mergeCell ref="K145:L145"/>
    <mergeCell ref="M145:Q145"/>
    <mergeCell ref="S145:AE145"/>
    <mergeCell ref="K146:L146"/>
    <mergeCell ref="M146:Q146"/>
    <mergeCell ref="S146:AE146"/>
    <mergeCell ref="S142:AE142"/>
    <mergeCell ref="K143:L143"/>
    <mergeCell ref="M143:Q143"/>
    <mergeCell ref="S143:AE143"/>
    <mergeCell ref="K144:L144"/>
    <mergeCell ref="M144:Q144"/>
    <mergeCell ref="S144:AE144"/>
    <mergeCell ref="K149:L149"/>
    <mergeCell ref="M138:Q138"/>
    <mergeCell ref="S138:AE138"/>
    <mergeCell ref="K139:L139"/>
    <mergeCell ref="M139:Q139"/>
    <mergeCell ref="S139:AE139"/>
    <mergeCell ref="K136:L136"/>
    <mergeCell ref="M136:Q136"/>
    <mergeCell ref="S136:AE136"/>
    <mergeCell ref="K137:L137"/>
    <mergeCell ref="M137:Q137"/>
    <mergeCell ref="S137:AE137"/>
    <mergeCell ref="A130:A139"/>
    <mergeCell ref="C130:E130"/>
    <mergeCell ref="F130:J130"/>
    <mergeCell ref="K130:AE130"/>
    <mergeCell ref="B131:B132"/>
    <mergeCell ref="C131:E132"/>
    <mergeCell ref="F131:J132"/>
    <mergeCell ref="K131:L131"/>
    <mergeCell ref="M131:Q131"/>
    <mergeCell ref="R131:R139"/>
    <mergeCell ref="K134:L134"/>
    <mergeCell ref="M134:Q134"/>
    <mergeCell ref="S134:AE134"/>
    <mergeCell ref="K135:L135"/>
    <mergeCell ref="M135:Q135"/>
    <mergeCell ref="S135:AE135"/>
    <mergeCell ref="S131:AE131"/>
    <mergeCell ref="K132:L132"/>
    <mergeCell ref="M132:Q132"/>
    <mergeCell ref="S132:AE132"/>
    <mergeCell ref="K133:L133"/>
    <mergeCell ref="M133:Q133"/>
    <mergeCell ref="S133:AE133"/>
    <mergeCell ref="K138:L138"/>
    <mergeCell ref="M127:Q127"/>
    <mergeCell ref="S127:AE127"/>
    <mergeCell ref="K128:L128"/>
    <mergeCell ref="M128:Q128"/>
    <mergeCell ref="S128:AE128"/>
    <mergeCell ref="K125:L125"/>
    <mergeCell ref="M125:Q125"/>
    <mergeCell ref="S125:AE125"/>
    <mergeCell ref="K126:L126"/>
    <mergeCell ref="M126:Q126"/>
    <mergeCell ref="S126:AE126"/>
    <mergeCell ref="A119:A128"/>
    <mergeCell ref="C119:E119"/>
    <mergeCell ref="F119:J119"/>
    <mergeCell ref="K119:AE119"/>
    <mergeCell ref="B120:B121"/>
    <mergeCell ref="C120:E121"/>
    <mergeCell ref="F120:J121"/>
    <mergeCell ref="K120:L120"/>
    <mergeCell ref="M120:Q120"/>
    <mergeCell ref="R120:R128"/>
    <mergeCell ref="K123:L123"/>
    <mergeCell ref="M123:Q123"/>
    <mergeCell ref="S123:AE123"/>
    <mergeCell ref="K124:L124"/>
    <mergeCell ref="M124:Q124"/>
    <mergeCell ref="S124:AE124"/>
    <mergeCell ref="S120:AE120"/>
    <mergeCell ref="K121:L121"/>
    <mergeCell ref="M121:Q121"/>
    <mergeCell ref="S121:AE121"/>
    <mergeCell ref="K122:L122"/>
    <mergeCell ref="M122:Q122"/>
    <mergeCell ref="S122:AE122"/>
    <mergeCell ref="K127:L127"/>
    <mergeCell ref="M111:Q111"/>
    <mergeCell ref="S111:AE111"/>
    <mergeCell ref="K116:L116"/>
    <mergeCell ref="M116:Q116"/>
    <mergeCell ref="S116:AE116"/>
    <mergeCell ref="K117:L117"/>
    <mergeCell ref="M117:Q117"/>
    <mergeCell ref="S117:AE117"/>
    <mergeCell ref="K114:L114"/>
    <mergeCell ref="M114:Q114"/>
    <mergeCell ref="S114:AE114"/>
    <mergeCell ref="K115:L115"/>
    <mergeCell ref="M115:Q115"/>
    <mergeCell ref="S115:AE115"/>
    <mergeCell ref="A49:A63"/>
    <mergeCell ref="B49:B51"/>
    <mergeCell ref="C49:D49"/>
    <mergeCell ref="A108:A117"/>
    <mergeCell ref="C108:E108"/>
    <mergeCell ref="F108:J108"/>
    <mergeCell ref="K108:AE108"/>
    <mergeCell ref="B109:B110"/>
    <mergeCell ref="C109:E110"/>
    <mergeCell ref="F109:J110"/>
    <mergeCell ref="K109:L109"/>
    <mergeCell ref="M109:Q109"/>
    <mergeCell ref="R109:R117"/>
    <mergeCell ref="K112:L112"/>
    <mergeCell ref="M112:Q112"/>
    <mergeCell ref="S112:AE112"/>
    <mergeCell ref="K113:L113"/>
    <mergeCell ref="M113:Q113"/>
    <mergeCell ref="S113:AE113"/>
    <mergeCell ref="S109:AE109"/>
    <mergeCell ref="K110:L110"/>
    <mergeCell ref="M110:Q110"/>
    <mergeCell ref="S110:AE110"/>
    <mergeCell ref="K111:L111"/>
    <mergeCell ref="A94:A97"/>
    <mergeCell ref="B94:B95"/>
    <mergeCell ref="C94:D94"/>
    <mergeCell ref="E94:AE94"/>
    <mergeCell ref="C95:D95"/>
    <mergeCell ref="C71:D71"/>
    <mergeCell ref="A74:A80"/>
    <mergeCell ref="C97:D97"/>
    <mergeCell ref="E97:L97"/>
    <mergeCell ref="B90:B92"/>
    <mergeCell ref="A66:A72"/>
    <mergeCell ref="B66:B68"/>
    <mergeCell ref="C66:D66"/>
    <mergeCell ref="C70:D70"/>
    <mergeCell ref="E70:AE70"/>
    <mergeCell ref="E66:AE66"/>
    <mergeCell ref="C67:D67"/>
    <mergeCell ref="C76:D76"/>
    <mergeCell ref="C80:D80"/>
    <mergeCell ref="C68:D68"/>
    <mergeCell ref="B70:B72"/>
    <mergeCell ref="E87:J87"/>
    <mergeCell ref="E80:AE80"/>
    <mergeCell ref="I84:L84"/>
    <mergeCell ref="E49:AE49"/>
    <mergeCell ref="C50:D50"/>
    <mergeCell ref="E50:F50"/>
    <mergeCell ref="G50:H50"/>
    <mergeCell ref="J50:K50"/>
    <mergeCell ref="M50:N50"/>
    <mergeCell ref="B53:B55"/>
    <mergeCell ref="C51:D51"/>
    <mergeCell ref="E51:F51"/>
    <mergeCell ref="G51:H51"/>
    <mergeCell ref="J51:K51"/>
    <mergeCell ref="C57:D57"/>
    <mergeCell ref="E57:AE57"/>
    <mergeCell ref="C54:D54"/>
    <mergeCell ref="E54:H54"/>
    <mergeCell ref="E58:L58"/>
    <mergeCell ref="E53:AE53"/>
    <mergeCell ref="E55:H55"/>
    <mergeCell ref="B57:B59"/>
    <mergeCell ref="B61:B63"/>
    <mergeCell ref="C61:D61"/>
    <mergeCell ref="C59:D59"/>
    <mergeCell ref="E59:L59"/>
    <mergeCell ref="C63:D63"/>
    <mergeCell ref="A44:A47"/>
    <mergeCell ref="B44:B45"/>
    <mergeCell ref="C44:D44"/>
    <mergeCell ref="E44:AE44"/>
    <mergeCell ref="C45:D45"/>
    <mergeCell ref="C46:D46"/>
    <mergeCell ref="E46:L46"/>
    <mergeCell ref="C47:D47"/>
    <mergeCell ref="E47:L47"/>
    <mergeCell ref="A32:A42"/>
    <mergeCell ref="B32:B34"/>
    <mergeCell ref="C32:D32"/>
    <mergeCell ref="C33:D33"/>
    <mergeCell ref="E33:G33"/>
    <mergeCell ref="I33:L33"/>
    <mergeCell ref="C34:D34"/>
    <mergeCell ref="B40:B42"/>
    <mergeCell ref="C40:D40"/>
    <mergeCell ref="E40:AE40"/>
    <mergeCell ref="C41:D41"/>
    <mergeCell ref="C42:D42"/>
    <mergeCell ref="E42:AE42"/>
    <mergeCell ref="E34:G34"/>
    <mergeCell ref="I34:L34"/>
    <mergeCell ref="B36:B38"/>
    <mergeCell ref="C36:D36"/>
    <mergeCell ref="C37:D37"/>
    <mergeCell ref="E37:J37"/>
    <mergeCell ref="C38:D38"/>
    <mergeCell ref="E38:J38"/>
    <mergeCell ref="C20:D20"/>
    <mergeCell ref="A24:A30"/>
    <mergeCell ref="B24:B26"/>
    <mergeCell ref="C24:D24"/>
    <mergeCell ref="E24:AE24"/>
    <mergeCell ref="C25:D25"/>
    <mergeCell ref="C26:D26"/>
    <mergeCell ref="E26:AE26"/>
    <mergeCell ref="B28:B30"/>
    <mergeCell ref="C28:D28"/>
    <mergeCell ref="E20:AE20"/>
    <mergeCell ref="E22:AE22"/>
    <mergeCell ref="C29:D29"/>
    <mergeCell ref="C30:D30"/>
    <mergeCell ref="E30:AE30"/>
    <mergeCell ref="A8:B9"/>
    <mergeCell ref="A16:A22"/>
    <mergeCell ref="B16:B18"/>
    <mergeCell ref="C16:D16"/>
    <mergeCell ref="E16:AE16"/>
    <mergeCell ref="C17:D17"/>
    <mergeCell ref="C18:D18"/>
    <mergeCell ref="E18:AE18"/>
    <mergeCell ref="B20:B22"/>
    <mergeCell ref="A11:B12"/>
    <mergeCell ref="C11:D11"/>
    <mergeCell ref="E11:AE11"/>
    <mergeCell ref="C12:D12"/>
    <mergeCell ref="E12:I12"/>
    <mergeCell ref="J12:N12"/>
    <mergeCell ref="P12:AA12"/>
    <mergeCell ref="C8:D8"/>
    <mergeCell ref="C9:D9"/>
    <mergeCell ref="E9:F9"/>
    <mergeCell ref="G9:H9"/>
    <mergeCell ref="J9:K9"/>
    <mergeCell ref="M9:N9"/>
    <mergeCell ref="C21:D21"/>
    <mergeCell ref="C22:D22"/>
  </mergeCells>
  <phoneticPr fontId="2"/>
  <dataValidations count="22">
    <dataValidation type="list" allowBlank="1" showInputMessage="1" showErrorMessage="1" sqref="J9:K9 J51:K51" xr:uid="{00000000-0002-0000-0000-000000000000}">
      <formula1>月</formula1>
    </dataValidation>
    <dataValidation imeMode="hiragana" allowBlank="1" showInputMessage="1" showErrorMessage="1" sqref="E18:AE18 E68:AE68" xr:uid="{00000000-0002-0000-0000-000001000000}"/>
    <dataValidation imeMode="halfKatakana" allowBlank="1" showInputMessage="1" showErrorMessage="1" sqref="E22:AE22 E72:AE72" xr:uid="{00000000-0002-0000-0000-000002000000}"/>
    <dataValidation imeMode="halfAlpha" allowBlank="1" showInputMessage="1" showErrorMessage="1" sqref="E34:G34 I34:L34 E46:L47 E55:H55 E59:L59 E63:L63 E96:L97 E84:G84 I84:L84" xr:uid="{00000000-0002-0000-0000-000003000000}"/>
    <dataValidation type="list" allowBlank="1" showInputMessage="1" showErrorMessage="1" sqref="G9:H9" xr:uid="{00000000-0002-0000-0000-000004000000}">
      <formula1>"５,６,７"</formula1>
    </dataValidation>
    <dataValidation type="list" allowBlank="1" showInputMessage="1" showErrorMessage="1" sqref="M9:N9 M51:N51" xr:uid="{00000000-0002-0000-0000-000005000000}">
      <formula1>日</formula1>
    </dataValidation>
    <dataValidation type="list" allowBlank="1" showInputMessage="1" showErrorMessage="1" sqref="J12:N12" xr:uid="{00000000-0002-0000-0000-000006000000}">
      <formula1>本社支店</formula1>
    </dataValidation>
    <dataValidation type="list" allowBlank="1" showInputMessage="1" showErrorMessage="1" sqref="E38:J38 E88:J88" xr:uid="{00000000-0002-0000-0000-000007000000}">
      <formula1>都道府県</formula1>
    </dataValidation>
    <dataValidation type="list" allowBlank="1" showInputMessage="1" showErrorMessage="1" sqref="E51:F51" xr:uid="{00000000-0002-0000-0000-000008000000}">
      <formula1>元号</formula1>
    </dataValidation>
    <dataValidation type="list" allowBlank="1" showInputMessage="1" showErrorMessage="1" sqref="G51:H51" xr:uid="{00000000-0002-0000-0000-000009000000}">
      <formula1>年</formula1>
    </dataValidation>
    <dataValidation type="list" allowBlank="1" showInputMessage="1" showErrorMessage="1" sqref="B109:B110 B186:B187 B131:B132 B142:B143 B153:B154 B164:B165 B175:B176 B120:B121" xr:uid="{00000000-0002-0000-0000-00000A000000}">
      <formula1>区分</formula1>
    </dataValidation>
    <dataValidation type="list" allowBlank="1" showInputMessage="1" showErrorMessage="1" sqref="C109:E110 C186:E187 C131:E132 C142:E143 C153:E154 C164:E165 C175:E176 C120:E121" xr:uid="{00000000-0002-0000-0000-00000B000000}">
      <formula1>大分類</formula1>
    </dataValidation>
    <dataValidation type="list" allowBlank="1" showInputMessage="1" showErrorMessage="1" sqref="F109:J110 F186:J187 F131:J132 F142:J143 F153:J154 F164:J165 F175:J176 F120:J121" xr:uid="{00000000-0002-0000-0000-00000C000000}">
      <formula1>中分類</formula1>
    </dataValidation>
    <dataValidation type="list" allowBlank="1" showInputMessage="1" showErrorMessage="1" sqref="K109:L109 K120:L120 K131:L131 K142:L142 K153:L153 K164:L164 K175:L175 K186:L186" xr:uid="{00000000-0002-0000-0000-00000D000000}">
      <formula1>"A"</formula1>
    </dataValidation>
    <dataValidation type="list" allowBlank="1" showInputMessage="1" showErrorMessage="1" sqref="K110:L110 K121:L121 K132:L132 K143:L143 K154:L154 K165:L165 K176:L176 K187:L187" xr:uid="{00000000-0002-0000-0000-00000E000000}">
      <formula1>"B"</formula1>
    </dataValidation>
    <dataValidation type="list" allowBlank="1" showInputMessage="1" showErrorMessage="1" sqref="K111:L111 K122:L122 K133:L133 K144:L144 K155:L155 K166:L166 K177:L177 K188:L188" xr:uid="{00000000-0002-0000-0000-00000F000000}">
      <formula1>"C"</formula1>
    </dataValidation>
    <dataValidation type="list" allowBlank="1" showInputMessage="1" showErrorMessage="1" sqref="K112:L112 K123:L123 K134:L134 K145:L145 K156:L156 K167:L167 K178:L178 K189:L189" xr:uid="{00000000-0002-0000-0000-000010000000}">
      <formula1>"D"</formula1>
    </dataValidation>
    <dataValidation type="list" allowBlank="1" showInputMessage="1" showErrorMessage="1" sqref="K113:L113 K124:L124 K135:L135 K146:L146 K157:L157 K168:L168 K179:L179 K190:L190" xr:uid="{00000000-0002-0000-0000-000011000000}">
      <formula1>"E"</formula1>
    </dataValidation>
    <dataValidation type="list" allowBlank="1" showInputMessage="1" showErrorMessage="1" sqref="K114:L114 K125:L125 K136:L136 K147:L147 K158:L158 K169:L169 K180:L180 K191:L191" xr:uid="{00000000-0002-0000-0000-000012000000}">
      <formula1>"F"</formula1>
    </dataValidation>
    <dataValidation type="list" allowBlank="1" showInputMessage="1" showErrorMessage="1" sqref="K115:L115 K126:L126 K137:L137 K148:L148 K159:L159 K170:L170 K181:L181 K192:L192" xr:uid="{00000000-0002-0000-0000-000013000000}">
      <formula1>"G"</formula1>
    </dataValidation>
    <dataValidation type="list" allowBlank="1" showInputMessage="1" showErrorMessage="1" sqref="K116:L116 K127:L127 K138:L138 K149:L149 K160:L160 K171:L171 K182:L182 K193:L193" xr:uid="{00000000-0002-0000-0000-000014000000}">
      <formula1>"H"</formula1>
    </dataValidation>
    <dataValidation type="list" allowBlank="1" showInputMessage="1" showErrorMessage="1" sqref="K117:L117 K128:L128 K139:L139 K150:L150 K161:L161 K172:L172 K183:L183 K194:L194" xr:uid="{00000000-0002-0000-0000-000015000000}">
      <formula1>"Z"</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5"/>
  <sheetViews>
    <sheetView topLeftCell="G127" workbookViewId="0">
      <selection activeCell="R135" sqref="R135"/>
    </sheetView>
  </sheetViews>
  <sheetFormatPr defaultRowHeight="13.5" x14ac:dyDescent="0.15"/>
  <cols>
    <col min="16" max="16" width="23.625" bestFit="1" customWidth="1"/>
  </cols>
  <sheetData>
    <row r="1" spans="1:20" ht="14.25" thickBot="1" x14ac:dyDescent="0.2">
      <c r="A1" t="s">
        <v>439</v>
      </c>
      <c r="B1" t="s">
        <v>440</v>
      </c>
      <c r="C1" t="s">
        <v>388</v>
      </c>
      <c r="D1" t="s">
        <v>100</v>
      </c>
      <c r="E1" t="s">
        <v>220</v>
      </c>
      <c r="F1" t="s">
        <v>101</v>
      </c>
      <c r="G1" t="s">
        <v>391</v>
      </c>
      <c r="H1" t="s">
        <v>369</v>
      </c>
      <c r="I1" t="s">
        <v>109</v>
      </c>
      <c r="J1" t="s">
        <v>767</v>
      </c>
      <c r="K1" t="s">
        <v>110</v>
      </c>
      <c r="L1" t="s">
        <v>771</v>
      </c>
      <c r="M1" t="s">
        <v>770</v>
      </c>
      <c r="N1" t="s">
        <v>108</v>
      </c>
      <c r="O1" t="s">
        <v>783</v>
      </c>
      <c r="P1" s="102" t="s">
        <v>784</v>
      </c>
      <c r="Q1" t="s">
        <v>111</v>
      </c>
      <c r="R1" t="s">
        <v>800</v>
      </c>
      <c r="S1" t="s">
        <v>801</v>
      </c>
      <c r="T1" s="87" t="s">
        <v>896</v>
      </c>
    </row>
    <row r="2" spans="1:20" x14ac:dyDescent="0.15">
      <c r="A2" s="102" t="s">
        <v>197</v>
      </c>
      <c r="B2" s="102" t="s">
        <v>930</v>
      </c>
      <c r="C2" s="100" t="s">
        <v>389</v>
      </c>
      <c r="D2" s="102">
        <v>1</v>
      </c>
      <c r="E2" s="102">
        <v>1</v>
      </c>
      <c r="F2" s="100">
        <v>1</v>
      </c>
      <c r="G2" s="102" t="s">
        <v>392</v>
      </c>
      <c r="H2" s="100" t="s">
        <v>79</v>
      </c>
      <c r="I2" s="132" t="s">
        <v>768</v>
      </c>
      <c r="J2" s="102" t="s">
        <v>441</v>
      </c>
      <c r="K2" s="102" t="s">
        <v>0</v>
      </c>
      <c r="L2" s="102" t="s">
        <v>772</v>
      </c>
      <c r="M2" s="102" t="s">
        <v>444</v>
      </c>
      <c r="N2" s="102" t="s">
        <v>0</v>
      </c>
      <c r="O2" s="100" t="s">
        <v>785</v>
      </c>
      <c r="P2" s="102" t="s">
        <v>446</v>
      </c>
      <c r="Q2" s="219" t="s">
        <v>137</v>
      </c>
      <c r="R2" s="220" t="s">
        <v>802</v>
      </c>
      <c r="S2" s="221" t="s">
        <v>448</v>
      </c>
      <c r="T2" s="133" t="s">
        <v>897</v>
      </c>
    </row>
    <row r="3" spans="1:20" x14ac:dyDescent="0.15">
      <c r="A3" s="102" t="s">
        <v>322</v>
      </c>
      <c r="B3" s="102" t="s">
        <v>929</v>
      </c>
      <c r="C3" s="100" t="s">
        <v>390</v>
      </c>
      <c r="D3" s="102">
        <v>2</v>
      </c>
      <c r="E3" s="102">
        <v>2</v>
      </c>
      <c r="F3" s="100">
        <v>2</v>
      </c>
      <c r="G3" s="102" t="s">
        <v>393</v>
      </c>
      <c r="H3" s="100" t="s">
        <v>24</v>
      </c>
      <c r="I3" s="132" t="s">
        <v>769</v>
      </c>
      <c r="J3" s="102" t="s">
        <v>497</v>
      </c>
      <c r="K3" s="102" t="s">
        <v>7</v>
      </c>
      <c r="L3" s="102" t="s">
        <v>773</v>
      </c>
      <c r="M3" s="102" t="s">
        <v>465</v>
      </c>
      <c r="N3" s="102" t="s">
        <v>7</v>
      </c>
      <c r="O3" s="100" t="s">
        <v>786</v>
      </c>
      <c r="P3" s="102" t="s">
        <v>456</v>
      </c>
      <c r="Q3" s="219" t="s">
        <v>138</v>
      </c>
      <c r="R3" s="222" t="s">
        <v>803</v>
      </c>
      <c r="S3" s="223" t="s">
        <v>450</v>
      </c>
      <c r="T3" s="133" t="s">
        <v>902</v>
      </c>
    </row>
    <row r="4" spans="1:20" x14ac:dyDescent="0.15">
      <c r="C4" s="100" t="s">
        <v>35</v>
      </c>
      <c r="D4" s="102">
        <v>3</v>
      </c>
      <c r="E4" s="102">
        <v>3</v>
      </c>
      <c r="F4" s="100">
        <v>3</v>
      </c>
      <c r="G4" s="102" t="s">
        <v>394</v>
      </c>
      <c r="H4" s="100" t="s">
        <v>25</v>
      </c>
      <c r="I4" s="132" t="s">
        <v>181</v>
      </c>
      <c r="J4" s="102" t="s">
        <v>520</v>
      </c>
      <c r="K4" s="102" t="s">
        <v>1</v>
      </c>
      <c r="L4" s="102" t="s">
        <v>774</v>
      </c>
      <c r="M4" s="102" t="s">
        <v>469</v>
      </c>
      <c r="N4" s="102" t="s">
        <v>1</v>
      </c>
      <c r="O4" s="217" t="s">
        <v>1080</v>
      </c>
      <c r="P4" s="102" t="s">
        <v>463</v>
      </c>
      <c r="Q4" s="219" t="s">
        <v>139</v>
      </c>
      <c r="R4" s="222" t="s">
        <v>804</v>
      </c>
      <c r="S4" s="223" t="s">
        <v>452</v>
      </c>
      <c r="T4" s="133" t="s">
        <v>898</v>
      </c>
    </row>
    <row r="5" spans="1:20" x14ac:dyDescent="0.15">
      <c r="C5" s="100" t="s">
        <v>99</v>
      </c>
      <c r="D5" s="102">
        <v>4</v>
      </c>
      <c r="E5" s="102">
        <v>4</v>
      </c>
      <c r="F5" s="100">
        <v>4</v>
      </c>
      <c r="G5" s="102" t="s">
        <v>395</v>
      </c>
      <c r="H5" s="100" t="s">
        <v>26</v>
      </c>
      <c r="I5" s="132" t="s">
        <v>182</v>
      </c>
      <c r="J5" s="102" t="s">
        <v>442</v>
      </c>
      <c r="K5" s="102" t="s">
        <v>80</v>
      </c>
      <c r="L5" s="102" t="s">
        <v>775</v>
      </c>
      <c r="M5" s="102" t="s">
        <v>477</v>
      </c>
      <c r="N5" s="102" t="s">
        <v>80</v>
      </c>
      <c r="O5" s="217" t="s">
        <v>971</v>
      </c>
      <c r="P5" s="102" t="s">
        <v>466</v>
      </c>
      <c r="Q5" s="219" t="s">
        <v>141</v>
      </c>
      <c r="R5" s="222" t="s">
        <v>805</v>
      </c>
      <c r="S5" s="223" t="s">
        <v>453</v>
      </c>
      <c r="T5" s="133" t="s">
        <v>899</v>
      </c>
    </row>
    <row r="6" spans="1:20" ht="14.25" thickBot="1" x14ac:dyDescent="0.2">
      <c r="D6" s="102">
        <v>5</v>
      </c>
      <c r="E6" s="102">
        <v>5</v>
      </c>
      <c r="F6" s="100">
        <v>5</v>
      </c>
      <c r="G6" s="102" t="s">
        <v>396</v>
      </c>
      <c r="H6" s="100" t="s">
        <v>27</v>
      </c>
      <c r="I6" s="132" t="s">
        <v>306</v>
      </c>
      <c r="J6" s="102" t="s">
        <v>112</v>
      </c>
      <c r="K6" s="102" t="s">
        <v>81</v>
      </c>
      <c r="L6" s="102" t="s">
        <v>1235</v>
      </c>
      <c r="M6" s="102" t="s">
        <v>1230</v>
      </c>
      <c r="N6" s="102" t="s">
        <v>81</v>
      </c>
      <c r="O6" s="218" t="s">
        <v>972</v>
      </c>
      <c r="P6" s="102" t="s">
        <v>468</v>
      </c>
      <c r="Q6" s="219" t="s">
        <v>151</v>
      </c>
      <c r="R6" s="224" t="s">
        <v>806</v>
      </c>
      <c r="S6" s="225" t="s">
        <v>112</v>
      </c>
      <c r="T6" s="133" t="s">
        <v>901</v>
      </c>
    </row>
    <row r="7" spans="1:20" x14ac:dyDescent="0.15">
      <c r="D7" s="102">
        <v>6</v>
      </c>
      <c r="E7" s="102">
        <v>6</v>
      </c>
      <c r="F7" s="100">
        <v>6</v>
      </c>
      <c r="G7" s="102" t="s">
        <v>397</v>
      </c>
      <c r="H7" s="100" t="s">
        <v>28</v>
      </c>
      <c r="K7" s="102" t="s">
        <v>82</v>
      </c>
      <c r="L7" s="102" t="s">
        <v>776</v>
      </c>
      <c r="M7" s="102" t="s">
        <v>443</v>
      </c>
      <c r="N7" s="102" t="s">
        <v>82</v>
      </c>
      <c r="O7" s="218" t="s">
        <v>977</v>
      </c>
      <c r="P7" s="102" t="s">
        <v>470</v>
      </c>
      <c r="Q7" s="219" t="s">
        <v>152</v>
      </c>
      <c r="R7" s="220" t="s">
        <v>807</v>
      </c>
      <c r="S7" s="221" t="s">
        <v>458</v>
      </c>
      <c r="T7" s="133" t="s">
        <v>900</v>
      </c>
    </row>
    <row r="8" spans="1:20" x14ac:dyDescent="0.15">
      <c r="D8" s="102">
        <v>7</v>
      </c>
      <c r="E8" s="102">
        <v>7</v>
      </c>
      <c r="F8" s="100">
        <v>7</v>
      </c>
      <c r="G8" s="102" t="s">
        <v>398</v>
      </c>
      <c r="H8" s="102" t="s">
        <v>29</v>
      </c>
      <c r="K8" s="102" t="s">
        <v>83</v>
      </c>
      <c r="L8" s="102" t="s">
        <v>777</v>
      </c>
      <c r="M8" s="102" t="s">
        <v>522</v>
      </c>
      <c r="N8" s="102" t="s">
        <v>83</v>
      </c>
      <c r="O8" s="218" t="s">
        <v>978</v>
      </c>
      <c r="P8" s="102" t="s">
        <v>475</v>
      </c>
      <c r="Q8" s="219" t="s">
        <v>153</v>
      </c>
      <c r="R8" s="222" t="s">
        <v>808</v>
      </c>
      <c r="S8" s="223" t="s">
        <v>460</v>
      </c>
    </row>
    <row r="9" spans="1:20" ht="14.25" thickBot="1" x14ac:dyDescent="0.2">
      <c r="D9" s="102">
        <v>8</v>
      </c>
      <c r="E9" s="102">
        <v>8</v>
      </c>
      <c r="F9" s="100">
        <v>8</v>
      </c>
      <c r="G9" s="102" t="s">
        <v>399</v>
      </c>
      <c r="H9" s="102" t="s">
        <v>30</v>
      </c>
      <c r="K9" s="102" t="s">
        <v>84</v>
      </c>
      <c r="L9" s="102" t="s">
        <v>778</v>
      </c>
      <c r="M9" s="102" t="s">
        <v>541</v>
      </c>
      <c r="N9" s="102" t="s">
        <v>84</v>
      </c>
      <c r="O9" s="218" t="s">
        <v>979</v>
      </c>
      <c r="P9" s="102" t="s">
        <v>476</v>
      </c>
      <c r="Q9" s="219" t="s">
        <v>154</v>
      </c>
      <c r="R9" s="224" t="s">
        <v>809</v>
      </c>
      <c r="S9" s="225" t="s">
        <v>112</v>
      </c>
    </row>
    <row r="10" spans="1:20" ht="14.25" thickBot="1" x14ac:dyDescent="0.2">
      <c r="D10" s="102">
        <v>9</v>
      </c>
      <c r="E10" s="102">
        <v>9</v>
      </c>
      <c r="F10" s="100">
        <v>9</v>
      </c>
      <c r="G10" s="102" t="s">
        <v>400</v>
      </c>
      <c r="H10" s="102" t="s">
        <v>31</v>
      </c>
      <c r="K10" s="102" t="s">
        <v>85</v>
      </c>
      <c r="L10" s="102" t="s">
        <v>779</v>
      </c>
      <c r="M10" s="102" t="s">
        <v>567</v>
      </c>
      <c r="N10" s="102" t="s">
        <v>85</v>
      </c>
      <c r="O10" s="218" t="s">
        <v>1081</v>
      </c>
      <c r="P10" s="102" t="s">
        <v>478</v>
      </c>
      <c r="Q10" s="219" t="s">
        <v>140</v>
      </c>
      <c r="R10" s="226" t="s">
        <v>810</v>
      </c>
      <c r="S10" s="227" t="s">
        <v>112</v>
      </c>
    </row>
    <row r="11" spans="1:20" x14ac:dyDescent="0.15">
      <c r="D11" s="102">
        <v>10</v>
      </c>
      <c r="E11" s="102">
        <v>10</v>
      </c>
      <c r="F11" s="100">
        <v>10</v>
      </c>
      <c r="G11" s="102" t="s">
        <v>401</v>
      </c>
      <c r="H11" s="102" t="s">
        <v>32</v>
      </c>
      <c r="K11" s="102" t="s">
        <v>86</v>
      </c>
      <c r="L11" s="102" t="s">
        <v>780</v>
      </c>
      <c r="M11" s="102" t="s">
        <v>586</v>
      </c>
      <c r="N11" s="102" t="s">
        <v>86</v>
      </c>
      <c r="O11" s="218" t="s">
        <v>1082</v>
      </c>
      <c r="P11" s="102" t="s">
        <v>482</v>
      </c>
      <c r="R11" s="220" t="s">
        <v>1095</v>
      </c>
      <c r="S11" s="221" t="s">
        <v>114</v>
      </c>
    </row>
    <row r="12" spans="1:20" x14ac:dyDescent="0.15">
      <c r="D12" s="102">
        <v>11</v>
      </c>
      <c r="E12" s="100">
        <v>11</v>
      </c>
      <c r="F12" s="100">
        <v>11</v>
      </c>
      <c r="G12" s="102" t="s">
        <v>402</v>
      </c>
      <c r="H12" s="102" t="s">
        <v>33</v>
      </c>
      <c r="K12" s="102" t="s">
        <v>87</v>
      </c>
      <c r="L12" s="102" t="s">
        <v>781</v>
      </c>
      <c r="M12" s="102" t="s">
        <v>597</v>
      </c>
      <c r="N12" s="102" t="s">
        <v>146</v>
      </c>
      <c r="O12" s="218" t="s">
        <v>1083</v>
      </c>
      <c r="P12" s="102" t="s">
        <v>485</v>
      </c>
      <c r="R12" s="222" t="s">
        <v>1098</v>
      </c>
      <c r="S12" s="223" t="s">
        <v>467</v>
      </c>
    </row>
    <row r="13" spans="1:20" ht="14.25" thickBot="1" x14ac:dyDescent="0.2">
      <c r="D13" s="102">
        <v>12</v>
      </c>
      <c r="E13" s="100">
        <v>12</v>
      </c>
      <c r="F13" s="100">
        <v>12</v>
      </c>
      <c r="G13" s="102" t="s">
        <v>403</v>
      </c>
      <c r="H13" s="102" t="s">
        <v>34</v>
      </c>
      <c r="K13" s="102" t="s">
        <v>146</v>
      </c>
      <c r="L13" s="102" t="s">
        <v>782</v>
      </c>
      <c r="M13" s="102" t="s">
        <v>1076</v>
      </c>
      <c r="O13" s="218" t="s">
        <v>992</v>
      </c>
      <c r="P13" s="102" t="s">
        <v>490</v>
      </c>
      <c r="R13" s="224" t="s">
        <v>1097</v>
      </c>
      <c r="S13" s="225" t="s">
        <v>112</v>
      </c>
    </row>
    <row r="14" spans="1:20" ht="14.25" thickBot="1" x14ac:dyDescent="0.2">
      <c r="D14" s="102">
        <v>13</v>
      </c>
      <c r="F14" s="100">
        <v>13</v>
      </c>
      <c r="G14" s="102" t="s">
        <v>404</v>
      </c>
      <c r="H14" s="102" t="s">
        <v>35</v>
      </c>
      <c r="L14" s="102" t="s">
        <v>921</v>
      </c>
      <c r="M14" s="102" t="s">
        <v>112</v>
      </c>
      <c r="O14" s="218" t="s">
        <v>993</v>
      </c>
      <c r="P14" s="102" t="s">
        <v>493</v>
      </c>
      <c r="R14" s="226" t="s">
        <v>1099</v>
      </c>
      <c r="S14" s="227" t="s">
        <v>112</v>
      </c>
    </row>
    <row r="15" spans="1:20" x14ac:dyDescent="0.15">
      <c r="D15" s="102">
        <v>14</v>
      </c>
      <c r="F15" s="100">
        <v>14</v>
      </c>
      <c r="G15" s="102" t="s">
        <v>405</v>
      </c>
      <c r="H15" s="102" t="s">
        <v>36</v>
      </c>
      <c r="O15" s="218" t="s">
        <v>1231</v>
      </c>
      <c r="P15" s="102" t="s">
        <v>1232</v>
      </c>
      <c r="R15" s="220" t="s">
        <v>1100</v>
      </c>
      <c r="S15" s="221" t="s">
        <v>471</v>
      </c>
    </row>
    <row r="16" spans="1:20" x14ac:dyDescent="0.15">
      <c r="D16" s="102">
        <v>15</v>
      </c>
      <c r="F16" s="100">
        <v>15</v>
      </c>
      <c r="G16" s="102" t="s">
        <v>406</v>
      </c>
      <c r="H16" s="102" t="s">
        <v>37</v>
      </c>
      <c r="O16" s="218" t="s">
        <v>787</v>
      </c>
      <c r="P16" s="102" t="s">
        <v>500</v>
      </c>
      <c r="R16" s="222" t="s">
        <v>1096</v>
      </c>
      <c r="S16" s="223" t="s">
        <v>472</v>
      </c>
    </row>
    <row r="17" spans="4:19" x14ac:dyDescent="0.15">
      <c r="D17" s="102">
        <v>16</v>
      </c>
      <c r="F17" s="100">
        <v>16</v>
      </c>
      <c r="G17" s="102" t="s">
        <v>407</v>
      </c>
      <c r="H17" s="102" t="s">
        <v>38</v>
      </c>
      <c r="O17" s="218" t="s">
        <v>788</v>
      </c>
      <c r="P17" s="102" t="s">
        <v>510</v>
      </c>
      <c r="R17" s="222" t="s">
        <v>1101</v>
      </c>
      <c r="S17" s="223" t="s">
        <v>473</v>
      </c>
    </row>
    <row r="18" spans="4:19" x14ac:dyDescent="0.15">
      <c r="D18" s="102">
        <v>17</v>
      </c>
      <c r="F18" s="100">
        <v>17</v>
      </c>
      <c r="G18" s="102" t="s">
        <v>408</v>
      </c>
      <c r="H18" s="102" t="s">
        <v>39</v>
      </c>
      <c r="O18" s="218" t="s">
        <v>789</v>
      </c>
      <c r="P18" s="102" t="s">
        <v>524</v>
      </c>
      <c r="R18" s="222" t="s">
        <v>1102</v>
      </c>
      <c r="S18" s="223" t="s">
        <v>474</v>
      </c>
    </row>
    <row r="19" spans="4:19" ht="14.25" thickBot="1" x14ac:dyDescent="0.2">
      <c r="D19" s="102">
        <v>18</v>
      </c>
      <c r="F19" s="100">
        <v>18</v>
      </c>
      <c r="G19" s="102" t="s">
        <v>409</v>
      </c>
      <c r="H19" s="102" t="s">
        <v>40</v>
      </c>
      <c r="O19" s="218" t="s">
        <v>790</v>
      </c>
      <c r="P19" s="102" t="s">
        <v>531</v>
      </c>
      <c r="R19" s="224" t="s">
        <v>1104</v>
      </c>
      <c r="S19" s="225" t="s">
        <v>112</v>
      </c>
    </row>
    <row r="20" spans="4:19" x14ac:dyDescent="0.15">
      <c r="D20" s="102">
        <v>19</v>
      </c>
      <c r="F20" s="100">
        <v>19</v>
      </c>
      <c r="G20" s="102" t="s">
        <v>410</v>
      </c>
      <c r="H20" s="102" t="s">
        <v>41</v>
      </c>
      <c r="O20" s="218" t="s">
        <v>791</v>
      </c>
      <c r="P20" s="102" t="s">
        <v>538</v>
      </c>
      <c r="R20" s="220" t="s">
        <v>1105</v>
      </c>
      <c r="S20" s="221" t="s">
        <v>122</v>
      </c>
    </row>
    <row r="21" spans="4:19" x14ac:dyDescent="0.15">
      <c r="D21" s="102">
        <v>20</v>
      </c>
      <c r="F21" s="100">
        <v>20</v>
      </c>
      <c r="G21" s="102" t="s">
        <v>411</v>
      </c>
      <c r="H21" s="102" t="s">
        <v>42</v>
      </c>
      <c r="O21" s="218" t="s">
        <v>792</v>
      </c>
      <c r="P21" s="102" t="s">
        <v>543</v>
      </c>
      <c r="R21" s="222" t="s">
        <v>1106</v>
      </c>
      <c r="S21" s="223" t="s">
        <v>123</v>
      </c>
    </row>
    <row r="22" spans="4:19" x14ac:dyDescent="0.15">
      <c r="D22" s="102">
        <v>21</v>
      </c>
      <c r="F22" s="100">
        <v>21</v>
      </c>
      <c r="G22" s="102" t="s">
        <v>412</v>
      </c>
      <c r="O22" s="218" t="s">
        <v>793</v>
      </c>
      <c r="P22" s="102" t="s">
        <v>550</v>
      </c>
      <c r="R22" s="222" t="s">
        <v>1107</v>
      </c>
      <c r="S22" s="223" t="s">
        <v>124</v>
      </c>
    </row>
    <row r="23" spans="4:19" ht="14.25" thickBot="1" x14ac:dyDescent="0.2">
      <c r="D23" s="102">
        <v>22</v>
      </c>
      <c r="F23" s="100">
        <v>22</v>
      </c>
      <c r="G23" s="102" t="s">
        <v>413</v>
      </c>
      <c r="O23" s="218" t="s">
        <v>794</v>
      </c>
      <c r="P23" s="102" t="s">
        <v>554</v>
      </c>
      <c r="R23" s="224" t="s">
        <v>1108</v>
      </c>
      <c r="S23" s="225" t="s">
        <v>112</v>
      </c>
    </row>
    <row r="24" spans="4:19" ht="14.25" thickBot="1" x14ac:dyDescent="0.2">
      <c r="D24" s="102">
        <v>23</v>
      </c>
      <c r="F24" s="100">
        <v>23</v>
      </c>
      <c r="G24" s="102" t="s">
        <v>414</v>
      </c>
      <c r="O24" s="218" t="s">
        <v>1084</v>
      </c>
      <c r="P24" s="102" t="s">
        <v>563</v>
      </c>
      <c r="R24" s="226" t="s">
        <v>1109</v>
      </c>
      <c r="S24" s="227" t="s">
        <v>112</v>
      </c>
    </row>
    <row r="25" spans="4:19" x14ac:dyDescent="0.15">
      <c r="D25" s="102">
        <v>24</v>
      </c>
      <c r="F25" s="100">
        <v>24</v>
      </c>
      <c r="G25" s="102" t="s">
        <v>415</v>
      </c>
      <c r="O25" s="218" t="s">
        <v>1085</v>
      </c>
      <c r="P25" s="102" t="s">
        <v>568</v>
      </c>
      <c r="R25" s="220" t="s">
        <v>1110</v>
      </c>
      <c r="S25" s="221" t="s">
        <v>479</v>
      </c>
    </row>
    <row r="26" spans="4:19" x14ac:dyDescent="0.15">
      <c r="D26" s="102">
        <v>25</v>
      </c>
      <c r="F26" s="100">
        <v>25</v>
      </c>
      <c r="G26" s="102" t="s">
        <v>416</v>
      </c>
      <c r="O26" s="218" t="s">
        <v>1086</v>
      </c>
      <c r="P26" s="102" t="s">
        <v>572</v>
      </c>
      <c r="R26" s="222" t="s">
        <v>1111</v>
      </c>
      <c r="S26" s="223" t="s">
        <v>480</v>
      </c>
    </row>
    <row r="27" spans="4:19" x14ac:dyDescent="0.15">
      <c r="D27" s="102">
        <v>26</v>
      </c>
      <c r="F27" s="100">
        <v>26</v>
      </c>
      <c r="G27" s="102" t="s">
        <v>417</v>
      </c>
      <c r="O27" s="218" t="s">
        <v>1087</v>
      </c>
      <c r="P27" s="102" t="s">
        <v>580</v>
      </c>
      <c r="R27" s="222" t="s">
        <v>1112</v>
      </c>
      <c r="S27" s="223" t="s">
        <v>481</v>
      </c>
    </row>
    <row r="28" spans="4:19" x14ac:dyDescent="0.15">
      <c r="D28" s="102">
        <v>27</v>
      </c>
      <c r="F28" s="100">
        <v>27</v>
      </c>
      <c r="G28" s="102" t="s">
        <v>418</v>
      </c>
      <c r="O28" s="218" t="s">
        <v>795</v>
      </c>
      <c r="P28" s="102" t="s">
        <v>584</v>
      </c>
      <c r="R28" s="222" t="s">
        <v>1113</v>
      </c>
      <c r="S28" s="223" t="s">
        <v>125</v>
      </c>
    </row>
    <row r="29" spans="4:19" ht="14.25" thickBot="1" x14ac:dyDescent="0.2">
      <c r="D29" s="102">
        <v>28</v>
      </c>
      <c r="F29" s="100">
        <v>28</v>
      </c>
      <c r="G29" s="102" t="s">
        <v>419</v>
      </c>
      <c r="O29" s="218" t="s">
        <v>796</v>
      </c>
      <c r="P29" s="102" t="s">
        <v>132</v>
      </c>
      <c r="R29" s="224" t="s">
        <v>1115</v>
      </c>
      <c r="S29" s="225" t="s">
        <v>112</v>
      </c>
    </row>
    <row r="30" spans="4:19" x14ac:dyDescent="0.15">
      <c r="D30" s="102">
        <v>29</v>
      </c>
      <c r="F30" s="100">
        <v>29</v>
      </c>
      <c r="G30" s="102" t="s">
        <v>420</v>
      </c>
      <c r="O30" s="218" t="s">
        <v>1088</v>
      </c>
      <c r="P30" s="102" t="s">
        <v>591</v>
      </c>
      <c r="R30" s="220" t="s">
        <v>1116</v>
      </c>
      <c r="S30" s="221" t="s">
        <v>126</v>
      </c>
    </row>
    <row r="31" spans="4:19" x14ac:dyDescent="0.15">
      <c r="D31" s="102">
        <v>30</v>
      </c>
      <c r="F31" s="100">
        <v>30</v>
      </c>
      <c r="G31" s="102" t="s">
        <v>421</v>
      </c>
      <c r="O31" s="218" t="s">
        <v>797</v>
      </c>
      <c r="P31" s="102" t="s">
        <v>593</v>
      </c>
      <c r="R31" s="222" t="s">
        <v>1117</v>
      </c>
      <c r="S31" s="223" t="s">
        <v>483</v>
      </c>
    </row>
    <row r="32" spans="4:19" x14ac:dyDescent="0.15">
      <c r="D32" s="102">
        <v>31</v>
      </c>
      <c r="F32" s="100">
        <v>31</v>
      </c>
      <c r="G32" s="102" t="s">
        <v>422</v>
      </c>
      <c r="O32" s="218" t="s">
        <v>1090</v>
      </c>
      <c r="P32" s="102" t="s">
        <v>598</v>
      </c>
      <c r="R32" s="222" t="s">
        <v>1118</v>
      </c>
      <c r="S32" s="223" t="s">
        <v>484</v>
      </c>
    </row>
    <row r="33" spans="4:19" ht="14.25" thickBot="1" x14ac:dyDescent="0.2">
      <c r="D33" s="102">
        <v>32</v>
      </c>
      <c r="G33" s="102" t="s">
        <v>423</v>
      </c>
      <c r="O33" s="218" t="s">
        <v>1091</v>
      </c>
      <c r="P33" s="102" t="s">
        <v>602</v>
      </c>
      <c r="R33" s="224" t="s">
        <v>1119</v>
      </c>
      <c r="S33" s="225" t="s">
        <v>112</v>
      </c>
    </row>
    <row r="34" spans="4:19" x14ac:dyDescent="0.15">
      <c r="D34" s="102">
        <v>33</v>
      </c>
      <c r="G34" s="102" t="s">
        <v>424</v>
      </c>
      <c r="O34" s="218" t="s">
        <v>1217</v>
      </c>
      <c r="P34" s="102" t="s">
        <v>605</v>
      </c>
      <c r="R34" s="220" t="s">
        <v>1120</v>
      </c>
      <c r="S34" s="221" t="s">
        <v>127</v>
      </c>
    </row>
    <row r="35" spans="4:19" x14ac:dyDescent="0.15">
      <c r="D35" s="102">
        <v>34</v>
      </c>
      <c r="G35" s="102" t="s">
        <v>425</v>
      </c>
      <c r="O35" s="218" t="s">
        <v>1092</v>
      </c>
      <c r="P35" s="102" t="s">
        <v>610</v>
      </c>
      <c r="R35" s="222" t="s">
        <v>1121</v>
      </c>
      <c r="S35" s="223" t="s">
        <v>486</v>
      </c>
    </row>
    <row r="36" spans="4:19" x14ac:dyDescent="0.15">
      <c r="D36" s="102">
        <v>35</v>
      </c>
      <c r="G36" s="102" t="s">
        <v>426</v>
      </c>
      <c r="O36" s="218" t="s">
        <v>798</v>
      </c>
      <c r="P36" s="102" t="s">
        <v>613</v>
      </c>
      <c r="R36" s="222" t="s">
        <v>1122</v>
      </c>
      <c r="S36" s="223" t="s">
        <v>487</v>
      </c>
    </row>
    <row r="37" spans="4:19" x14ac:dyDescent="0.15">
      <c r="D37" s="102">
        <v>36</v>
      </c>
      <c r="G37" s="102" t="s">
        <v>427</v>
      </c>
      <c r="O37" s="218" t="s">
        <v>799</v>
      </c>
      <c r="P37" s="102" t="s">
        <v>112</v>
      </c>
      <c r="R37" s="222" t="s">
        <v>1123</v>
      </c>
      <c r="S37" s="223" t="s">
        <v>488</v>
      </c>
    </row>
    <row r="38" spans="4:19" x14ac:dyDescent="0.15">
      <c r="D38" s="102">
        <v>37</v>
      </c>
      <c r="G38" s="102" t="s">
        <v>428</v>
      </c>
      <c r="R38" s="222" t="s">
        <v>1124</v>
      </c>
      <c r="S38" s="223" t="s">
        <v>199</v>
      </c>
    </row>
    <row r="39" spans="4:19" x14ac:dyDescent="0.15">
      <c r="D39" s="102">
        <v>38</v>
      </c>
      <c r="G39" s="102" t="s">
        <v>429</v>
      </c>
      <c r="R39" s="222" t="s">
        <v>1125</v>
      </c>
      <c r="S39" s="223" t="s">
        <v>489</v>
      </c>
    </row>
    <row r="40" spans="4:19" x14ac:dyDescent="0.15">
      <c r="D40" s="102">
        <v>39</v>
      </c>
      <c r="G40" s="102" t="s">
        <v>430</v>
      </c>
      <c r="R40" s="222" t="s">
        <v>1126</v>
      </c>
      <c r="S40" s="223" t="s">
        <v>481</v>
      </c>
    </row>
    <row r="41" spans="4:19" ht="14.25" thickBot="1" x14ac:dyDescent="0.2">
      <c r="D41" s="102">
        <v>40</v>
      </c>
      <c r="G41" s="102" t="s">
        <v>431</v>
      </c>
      <c r="R41" s="224" t="s">
        <v>1127</v>
      </c>
      <c r="S41" s="225" t="s">
        <v>112</v>
      </c>
    </row>
    <row r="42" spans="4:19" x14ac:dyDescent="0.15">
      <c r="D42" s="102">
        <v>41</v>
      </c>
      <c r="G42" s="102" t="s">
        <v>432</v>
      </c>
      <c r="R42" s="220" t="s">
        <v>1128</v>
      </c>
      <c r="S42" s="221" t="s">
        <v>491</v>
      </c>
    </row>
    <row r="43" spans="4:19" x14ac:dyDescent="0.15">
      <c r="D43" s="102">
        <v>42</v>
      </c>
      <c r="G43" s="102" t="s">
        <v>433</v>
      </c>
      <c r="R43" s="222" t="s">
        <v>1129</v>
      </c>
      <c r="S43" s="223" t="s">
        <v>128</v>
      </c>
    </row>
    <row r="44" spans="4:19" x14ac:dyDescent="0.15">
      <c r="D44" s="102">
        <v>43</v>
      </c>
      <c r="G44" s="102" t="s">
        <v>434</v>
      </c>
      <c r="R44" s="222" t="s">
        <v>1130</v>
      </c>
      <c r="S44" s="223" t="s">
        <v>1093</v>
      </c>
    </row>
    <row r="45" spans="4:19" ht="14.25" thickBot="1" x14ac:dyDescent="0.2">
      <c r="D45" s="102">
        <v>44</v>
      </c>
      <c r="G45" s="102" t="s">
        <v>435</v>
      </c>
      <c r="R45" s="224" t="s">
        <v>1131</v>
      </c>
      <c r="S45" s="225" t="s">
        <v>112</v>
      </c>
    </row>
    <row r="46" spans="4:19" x14ac:dyDescent="0.15">
      <c r="D46" s="102">
        <v>45</v>
      </c>
      <c r="G46" s="102" t="s">
        <v>436</v>
      </c>
      <c r="R46" s="220" t="s">
        <v>1132</v>
      </c>
      <c r="S46" s="221" t="s">
        <v>494</v>
      </c>
    </row>
    <row r="47" spans="4:19" x14ac:dyDescent="0.15">
      <c r="D47" s="102">
        <v>46</v>
      </c>
      <c r="G47" s="102" t="s">
        <v>437</v>
      </c>
      <c r="R47" s="222" t="s">
        <v>1133</v>
      </c>
      <c r="S47" s="223" t="s">
        <v>495</v>
      </c>
    </row>
    <row r="48" spans="4:19" x14ac:dyDescent="0.15">
      <c r="D48" s="102">
        <v>47</v>
      </c>
      <c r="G48" s="102" t="s">
        <v>438</v>
      </c>
      <c r="R48" s="222" t="s">
        <v>1134</v>
      </c>
      <c r="S48" s="223" t="s">
        <v>496</v>
      </c>
    </row>
    <row r="49" spans="4:19" ht="14.25" thickBot="1" x14ac:dyDescent="0.2">
      <c r="D49" s="102">
        <v>48</v>
      </c>
      <c r="R49" s="224" t="s">
        <v>1114</v>
      </c>
      <c r="S49" s="225" t="s">
        <v>112</v>
      </c>
    </row>
    <row r="50" spans="4:19" ht="14.25" thickBot="1" x14ac:dyDescent="0.2">
      <c r="D50" s="102">
        <v>49</v>
      </c>
      <c r="R50" s="224" t="s">
        <v>1236</v>
      </c>
      <c r="S50" s="509" t="s">
        <v>1234</v>
      </c>
    </row>
    <row r="51" spans="4:19" x14ac:dyDescent="0.15">
      <c r="D51" s="102">
        <v>50</v>
      </c>
      <c r="R51" s="220" t="s">
        <v>1135</v>
      </c>
      <c r="S51" s="221" t="s">
        <v>502</v>
      </c>
    </row>
    <row r="52" spans="4:19" x14ac:dyDescent="0.15">
      <c r="D52" s="102">
        <v>51</v>
      </c>
      <c r="R52" s="222" t="s">
        <v>1136</v>
      </c>
      <c r="S52" s="223" t="s">
        <v>200</v>
      </c>
    </row>
    <row r="53" spans="4:19" x14ac:dyDescent="0.15">
      <c r="D53" s="102">
        <v>52</v>
      </c>
      <c r="R53" s="222" t="s">
        <v>811</v>
      </c>
      <c r="S53" s="223" t="s">
        <v>505</v>
      </c>
    </row>
    <row r="54" spans="4:19" x14ac:dyDescent="0.15">
      <c r="D54" s="102">
        <v>53</v>
      </c>
      <c r="R54" s="222" t="s">
        <v>812</v>
      </c>
      <c r="S54" s="223" t="s">
        <v>507</v>
      </c>
    </row>
    <row r="55" spans="4:19" ht="14.25" thickBot="1" x14ac:dyDescent="0.2">
      <c r="D55" s="102">
        <v>54</v>
      </c>
      <c r="R55" s="224" t="s">
        <v>813</v>
      </c>
      <c r="S55" s="225" t="s">
        <v>112</v>
      </c>
    </row>
    <row r="56" spans="4:19" x14ac:dyDescent="0.15">
      <c r="D56" s="102">
        <v>55</v>
      </c>
      <c r="R56" s="220" t="s">
        <v>814</v>
      </c>
      <c r="S56" s="221" t="s">
        <v>512</v>
      </c>
    </row>
    <row r="57" spans="4:19" x14ac:dyDescent="0.15">
      <c r="D57" s="102">
        <v>56</v>
      </c>
      <c r="R57" s="222" t="s">
        <v>815</v>
      </c>
      <c r="S57" s="223" t="s">
        <v>514</v>
      </c>
    </row>
    <row r="58" spans="4:19" x14ac:dyDescent="0.15">
      <c r="D58" s="102">
        <v>57</v>
      </c>
      <c r="R58" s="222" t="s">
        <v>816</v>
      </c>
      <c r="S58" s="223" t="s">
        <v>516</v>
      </c>
    </row>
    <row r="59" spans="4:19" x14ac:dyDescent="0.15">
      <c r="D59" s="102">
        <v>58</v>
      </c>
      <c r="R59" s="222" t="s">
        <v>817</v>
      </c>
      <c r="S59" s="223" t="s">
        <v>518</v>
      </c>
    </row>
    <row r="60" spans="4:19" ht="14.25" thickBot="1" x14ac:dyDescent="0.2">
      <c r="D60" s="102">
        <v>59</v>
      </c>
      <c r="R60" s="224" t="s">
        <v>818</v>
      </c>
      <c r="S60" s="225" t="s">
        <v>112</v>
      </c>
    </row>
    <row r="61" spans="4:19" x14ac:dyDescent="0.15">
      <c r="D61" s="102">
        <v>60</v>
      </c>
      <c r="R61" s="220" t="s">
        <v>819</v>
      </c>
      <c r="S61" s="221" t="s">
        <v>526</v>
      </c>
    </row>
    <row r="62" spans="4:19" x14ac:dyDescent="0.15">
      <c r="D62" s="102">
        <v>61</v>
      </c>
      <c r="R62" s="222" t="s">
        <v>820</v>
      </c>
      <c r="S62" s="223" t="s">
        <v>528</v>
      </c>
    </row>
    <row r="63" spans="4:19" ht="14.25" thickBot="1" x14ac:dyDescent="0.2">
      <c r="D63" s="102">
        <v>62</v>
      </c>
      <c r="R63" s="224" t="s">
        <v>821</v>
      </c>
      <c r="S63" s="225" t="s">
        <v>112</v>
      </c>
    </row>
    <row r="64" spans="4:19" x14ac:dyDescent="0.15">
      <c r="D64" s="102">
        <v>63</v>
      </c>
      <c r="R64" s="220" t="s">
        <v>822</v>
      </c>
      <c r="S64" s="221" t="s">
        <v>526</v>
      </c>
    </row>
    <row r="65" spans="4:19" x14ac:dyDescent="0.15">
      <c r="D65" s="102">
        <v>64</v>
      </c>
      <c r="R65" s="222" t="s">
        <v>823</v>
      </c>
      <c r="S65" s="223" t="s">
        <v>528</v>
      </c>
    </row>
    <row r="66" spans="4:19" x14ac:dyDescent="0.15">
      <c r="R66" s="222" t="s">
        <v>1137</v>
      </c>
      <c r="S66" s="223" t="s">
        <v>535</v>
      </c>
    </row>
    <row r="67" spans="4:19" ht="14.25" thickBot="1" x14ac:dyDescent="0.2">
      <c r="R67" s="224" t="s">
        <v>824</v>
      </c>
      <c r="S67" s="225" t="s">
        <v>112</v>
      </c>
    </row>
    <row r="68" spans="4:19" ht="14.25" thickBot="1" x14ac:dyDescent="0.2">
      <c r="R68" s="226" t="s">
        <v>825</v>
      </c>
      <c r="S68" s="227" t="s">
        <v>112</v>
      </c>
    </row>
    <row r="69" spans="4:19" x14ac:dyDescent="0.15">
      <c r="R69" s="220" t="s">
        <v>826</v>
      </c>
      <c r="S69" s="221" t="s">
        <v>545</v>
      </c>
    </row>
    <row r="70" spans="4:19" x14ac:dyDescent="0.15">
      <c r="R70" s="222" t="s">
        <v>827</v>
      </c>
      <c r="S70" s="223" t="s">
        <v>547</v>
      </c>
    </row>
    <row r="71" spans="4:19" ht="14.25" thickBot="1" x14ac:dyDescent="0.2">
      <c r="R71" s="224" t="s">
        <v>828</v>
      </c>
      <c r="S71" s="225" t="s">
        <v>112</v>
      </c>
    </row>
    <row r="72" spans="4:19" x14ac:dyDescent="0.15">
      <c r="R72" s="220" t="s">
        <v>829</v>
      </c>
      <c r="S72" s="221" t="s">
        <v>129</v>
      </c>
    </row>
    <row r="73" spans="4:19" x14ac:dyDescent="0.15">
      <c r="R73" s="222" t="s">
        <v>830</v>
      </c>
      <c r="S73" s="223" t="s">
        <v>130</v>
      </c>
    </row>
    <row r="74" spans="4:19" ht="14.25" thickBot="1" x14ac:dyDescent="0.2">
      <c r="R74" s="224" t="s">
        <v>831</v>
      </c>
      <c r="S74" s="225" t="s">
        <v>112</v>
      </c>
    </row>
    <row r="75" spans="4:19" x14ac:dyDescent="0.15">
      <c r="R75" s="220" t="s">
        <v>1138</v>
      </c>
      <c r="S75" s="221" t="s">
        <v>555</v>
      </c>
    </row>
    <row r="76" spans="4:19" x14ac:dyDescent="0.15">
      <c r="R76" s="222" t="s">
        <v>1139</v>
      </c>
      <c r="S76" s="223" t="s">
        <v>556</v>
      </c>
    </row>
    <row r="77" spans="4:19" x14ac:dyDescent="0.15">
      <c r="R77" s="222" t="s">
        <v>1140</v>
      </c>
      <c r="S77" s="223" t="s">
        <v>557</v>
      </c>
    </row>
    <row r="78" spans="4:19" x14ac:dyDescent="0.15">
      <c r="R78" s="222" t="s">
        <v>1141</v>
      </c>
      <c r="S78" s="223" t="s">
        <v>558</v>
      </c>
    </row>
    <row r="79" spans="4:19" x14ac:dyDescent="0.15">
      <c r="R79" s="222" t="s">
        <v>1142</v>
      </c>
      <c r="S79" s="223" t="s">
        <v>559</v>
      </c>
    </row>
    <row r="80" spans="4:19" x14ac:dyDescent="0.15">
      <c r="R80" s="222" t="s">
        <v>1143</v>
      </c>
      <c r="S80" s="223" t="s">
        <v>560</v>
      </c>
    </row>
    <row r="81" spans="18:19" x14ac:dyDescent="0.15">
      <c r="R81" s="222" t="s">
        <v>1144</v>
      </c>
      <c r="S81" s="223" t="s">
        <v>561</v>
      </c>
    </row>
    <row r="82" spans="18:19" x14ac:dyDescent="0.15">
      <c r="R82" s="222" t="s">
        <v>1145</v>
      </c>
      <c r="S82" s="223" t="s">
        <v>562</v>
      </c>
    </row>
    <row r="83" spans="18:19" ht="14.25" thickBot="1" x14ac:dyDescent="0.2">
      <c r="R83" s="224" t="s">
        <v>1146</v>
      </c>
      <c r="S83" s="225" t="s">
        <v>112</v>
      </c>
    </row>
    <row r="84" spans="18:19" x14ac:dyDescent="0.15">
      <c r="R84" s="220" t="s">
        <v>1147</v>
      </c>
      <c r="S84" s="221" t="s">
        <v>487</v>
      </c>
    </row>
    <row r="85" spans="18:19" x14ac:dyDescent="0.15">
      <c r="R85" s="222" t="s">
        <v>1148</v>
      </c>
      <c r="S85" s="223" t="s">
        <v>564</v>
      </c>
    </row>
    <row r="86" spans="18:19" x14ac:dyDescent="0.15">
      <c r="R86" s="222" t="s">
        <v>1149</v>
      </c>
      <c r="S86" s="223" t="s">
        <v>565</v>
      </c>
    </row>
    <row r="87" spans="18:19" x14ac:dyDescent="0.15">
      <c r="R87" s="222" t="s">
        <v>1150</v>
      </c>
      <c r="S87" s="223" t="s">
        <v>566</v>
      </c>
    </row>
    <row r="88" spans="18:19" x14ac:dyDescent="0.15">
      <c r="R88" s="222" t="s">
        <v>1151</v>
      </c>
      <c r="S88" s="223" t="s">
        <v>492</v>
      </c>
    </row>
    <row r="89" spans="18:19" x14ac:dyDescent="0.15">
      <c r="R89" s="222" t="s">
        <v>1152</v>
      </c>
      <c r="S89" s="223" t="s">
        <v>452</v>
      </c>
    </row>
    <row r="90" spans="18:19" ht="14.25" thickBot="1" x14ac:dyDescent="0.2">
      <c r="R90" s="224" t="s">
        <v>1153</v>
      </c>
      <c r="S90" s="225" t="s">
        <v>112</v>
      </c>
    </row>
    <row r="91" spans="18:19" x14ac:dyDescent="0.15">
      <c r="R91" s="220" t="s">
        <v>1154</v>
      </c>
      <c r="S91" s="221" t="s">
        <v>569</v>
      </c>
    </row>
    <row r="92" spans="18:19" x14ac:dyDescent="0.15">
      <c r="R92" s="222" t="s">
        <v>1155</v>
      </c>
      <c r="S92" s="223" t="s">
        <v>570</v>
      </c>
    </row>
    <row r="93" spans="18:19" x14ac:dyDescent="0.15">
      <c r="R93" s="222" t="s">
        <v>1156</v>
      </c>
      <c r="S93" s="223" t="s">
        <v>571</v>
      </c>
    </row>
    <row r="94" spans="18:19" ht="14.25" thickBot="1" x14ac:dyDescent="0.2">
      <c r="R94" s="224" t="s">
        <v>1157</v>
      </c>
      <c r="S94" s="225" t="s">
        <v>112</v>
      </c>
    </row>
    <row r="95" spans="18:19" x14ac:dyDescent="0.15">
      <c r="R95" s="220" t="s">
        <v>1158</v>
      </c>
      <c r="S95" s="221" t="s">
        <v>573</v>
      </c>
    </row>
    <row r="96" spans="18:19" x14ac:dyDescent="0.15">
      <c r="R96" s="222" t="s">
        <v>1159</v>
      </c>
      <c r="S96" s="223" t="s">
        <v>574</v>
      </c>
    </row>
    <row r="97" spans="18:19" x14ac:dyDescent="0.15">
      <c r="R97" s="222" t="s">
        <v>1160</v>
      </c>
      <c r="S97" s="223" t="s">
        <v>575</v>
      </c>
    </row>
    <row r="98" spans="18:19" x14ac:dyDescent="0.15">
      <c r="R98" s="222" t="s">
        <v>1161</v>
      </c>
      <c r="S98" s="223" t="s">
        <v>576</v>
      </c>
    </row>
    <row r="99" spans="18:19" x14ac:dyDescent="0.15">
      <c r="R99" s="222" t="s">
        <v>1162</v>
      </c>
      <c r="S99" s="223" t="s">
        <v>577</v>
      </c>
    </row>
    <row r="100" spans="18:19" x14ac:dyDescent="0.15">
      <c r="R100" s="222" t="s">
        <v>1163</v>
      </c>
      <c r="S100" s="223" t="s">
        <v>578</v>
      </c>
    </row>
    <row r="101" spans="18:19" x14ac:dyDescent="0.15">
      <c r="R101" s="222" t="s">
        <v>1164</v>
      </c>
      <c r="S101" s="223" t="s">
        <v>579</v>
      </c>
    </row>
    <row r="102" spans="18:19" ht="14.25" thickBot="1" x14ac:dyDescent="0.2">
      <c r="R102" s="224" t="s">
        <v>1165</v>
      </c>
      <c r="S102" s="225" t="s">
        <v>112</v>
      </c>
    </row>
    <row r="103" spans="18:19" x14ac:dyDescent="0.15">
      <c r="R103" s="220" t="s">
        <v>1166</v>
      </c>
      <c r="S103" s="221" t="s">
        <v>581</v>
      </c>
    </row>
    <row r="104" spans="18:19" x14ac:dyDescent="0.15">
      <c r="R104" s="222" t="s">
        <v>1167</v>
      </c>
      <c r="S104" s="223" t="s">
        <v>582</v>
      </c>
    </row>
    <row r="105" spans="18:19" ht="14.25" thickBot="1" x14ac:dyDescent="0.2">
      <c r="R105" s="224" t="s">
        <v>1168</v>
      </c>
      <c r="S105" s="225" t="s">
        <v>112</v>
      </c>
    </row>
    <row r="106" spans="18:19" ht="14.25" thickBot="1" x14ac:dyDescent="0.2">
      <c r="R106" s="226" t="s">
        <v>313</v>
      </c>
      <c r="S106" s="227" t="s">
        <v>112</v>
      </c>
    </row>
    <row r="107" spans="18:19" x14ac:dyDescent="0.15">
      <c r="R107" s="220" t="s">
        <v>314</v>
      </c>
      <c r="S107" s="221" t="s">
        <v>133</v>
      </c>
    </row>
    <row r="108" spans="18:19" x14ac:dyDescent="0.15">
      <c r="R108" s="222" t="s">
        <v>315</v>
      </c>
      <c r="S108" s="223" t="s">
        <v>134</v>
      </c>
    </row>
    <row r="109" spans="18:19" ht="14.25" thickBot="1" x14ac:dyDescent="0.2">
      <c r="R109" s="224" t="s">
        <v>316</v>
      </c>
      <c r="S109" s="225" t="s">
        <v>112</v>
      </c>
    </row>
    <row r="110" spans="18:19" x14ac:dyDescent="0.15">
      <c r="R110" s="220" t="s">
        <v>317</v>
      </c>
      <c r="S110" s="221" t="s">
        <v>133</v>
      </c>
    </row>
    <row r="111" spans="18:19" x14ac:dyDescent="0.15">
      <c r="R111" s="222" t="s">
        <v>318</v>
      </c>
      <c r="S111" s="223" t="s">
        <v>134</v>
      </c>
    </row>
    <row r="112" spans="18:19" ht="14.25" thickBot="1" x14ac:dyDescent="0.2">
      <c r="R112" s="224" t="s">
        <v>319</v>
      </c>
      <c r="S112" s="225" t="s">
        <v>112</v>
      </c>
    </row>
    <row r="113" spans="18:19" x14ac:dyDescent="0.15">
      <c r="R113" s="220" t="s">
        <v>832</v>
      </c>
      <c r="S113" s="221" t="s">
        <v>595</v>
      </c>
    </row>
    <row r="114" spans="18:19" ht="14.25" thickBot="1" x14ac:dyDescent="0.2">
      <c r="R114" s="224" t="s">
        <v>320</v>
      </c>
      <c r="S114" s="225" t="s">
        <v>112</v>
      </c>
    </row>
    <row r="115" spans="18:19" x14ac:dyDescent="0.15">
      <c r="R115" s="220" t="s">
        <v>1174</v>
      </c>
      <c r="S115" s="221" t="s">
        <v>599</v>
      </c>
    </row>
    <row r="116" spans="18:19" x14ac:dyDescent="0.15">
      <c r="R116" s="222" t="s">
        <v>1175</v>
      </c>
      <c r="S116" s="223" t="s">
        <v>600</v>
      </c>
    </row>
    <row r="117" spans="18:19" x14ac:dyDescent="0.15">
      <c r="R117" s="222" t="s">
        <v>1176</v>
      </c>
      <c r="S117" s="223" t="s">
        <v>135</v>
      </c>
    </row>
    <row r="118" spans="18:19" x14ac:dyDescent="0.15">
      <c r="R118" s="222" t="s">
        <v>1177</v>
      </c>
      <c r="S118" s="223" t="s">
        <v>601</v>
      </c>
    </row>
    <row r="119" spans="18:19" ht="14.25" thickBot="1" x14ac:dyDescent="0.2">
      <c r="R119" s="224" t="s">
        <v>1178</v>
      </c>
      <c r="S119" s="225" t="s">
        <v>112</v>
      </c>
    </row>
    <row r="120" spans="18:19" x14ac:dyDescent="0.15">
      <c r="R120" s="220" t="s">
        <v>1179</v>
      </c>
      <c r="S120" s="221" t="s">
        <v>603</v>
      </c>
    </row>
    <row r="121" spans="18:19" x14ac:dyDescent="0.15">
      <c r="R121" s="222" t="s">
        <v>1180</v>
      </c>
      <c r="S121" s="223" t="s">
        <v>604</v>
      </c>
    </row>
    <row r="122" spans="18:19" x14ac:dyDescent="0.15">
      <c r="R122" s="222" t="s">
        <v>1184</v>
      </c>
      <c r="S122" s="223" t="s">
        <v>933</v>
      </c>
    </row>
    <row r="123" spans="18:19" x14ac:dyDescent="0.15">
      <c r="R123" s="222" t="s">
        <v>1181</v>
      </c>
      <c r="S123" s="223" t="s">
        <v>757</v>
      </c>
    </row>
    <row r="124" spans="18:19" ht="14.25" thickBot="1" x14ac:dyDescent="0.2">
      <c r="R124" s="224" t="s">
        <v>1185</v>
      </c>
      <c r="S124" s="225" t="s">
        <v>112</v>
      </c>
    </row>
    <row r="125" spans="18:19" x14ac:dyDescent="0.15">
      <c r="R125" s="220" t="s">
        <v>1186</v>
      </c>
      <c r="S125" s="221" t="s">
        <v>452</v>
      </c>
    </row>
    <row r="126" spans="18:19" x14ac:dyDescent="0.15">
      <c r="R126" s="222" t="s">
        <v>1187</v>
      </c>
      <c r="S126" s="223" t="s">
        <v>607</v>
      </c>
    </row>
    <row r="127" spans="18:19" x14ac:dyDescent="0.15">
      <c r="R127" s="222" t="s">
        <v>1188</v>
      </c>
      <c r="S127" s="223" t="s">
        <v>608</v>
      </c>
    </row>
    <row r="128" spans="18:19" x14ac:dyDescent="0.15">
      <c r="R128" s="222" t="s">
        <v>1189</v>
      </c>
      <c r="S128" s="223" t="s">
        <v>495</v>
      </c>
    </row>
    <row r="129" spans="18:19" x14ac:dyDescent="0.15">
      <c r="R129" s="222" t="s">
        <v>1190</v>
      </c>
      <c r="S129" s="223" t="s">
        <v>484</v>
      </c>
    </row>
    <row r="130" spans="18:19" ht="14.25" thickBot="1" x14ac:dyDescent="0.2">
      <c r="R130" s="224" t="s">
        <v>1191</v>
      </c>
      <c r="S130" s="225" t="s">
        <v>112</v>
      </c>
    </row>
    <row r="131" spans="18:19" x14ac:dyDescent="0.15">
      <c r="R131" s="220" t="s">
        <v>1192</v>
      </c>
      <c r="S131" s="221" t="s">
        <v>453</v>
      </c>
    </row>
    <row r="132" spans="18:19" x14ac:dyDescent="0.15">
      <c r="R132" s="222" t="s">
        <v>1193</v>
      </c>
      <c r="S132" s="223" t="s">
        <v>611</v>
      </c>
    </row>
    <row r="133" spans="18:19" ht="14.25" thickBot="1" x14ac:dyDescent="0.2">
      <c r="R133" s="224" t="s">
        <v>1194</v>
      </c>
      <c r="S133" s="225" t="s">
        <v>112</v>
      </c>
    </row>
    <row r="134" spans="18:19" ht="14.25" thickBot="1" x14ac:dyDescent="0.2">
      <c r="R134" s="226" t="s">
        <v>321</v>
      </c>
      <c r="S134" s="227" t="s">
        <v>112</v>
      </c>
    </row>
    <row r="135" spans="18:19" ht="14.25" thickBot="1" x14ac:dyDescent="0.2">
      <c r="R135" s="226" t="s">
        <v>833</v>
      </c>
      <c r="S135" s="227" t="s">
        <v>112</v>
      </c>
    </row>
  </sheetData>
  <autoFilter ref="A1:U440" xr:uid="{00000000-0009-0000-0000-000001000000}"/>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M348"/>
  <sheetViews>
    <sheetView zoomScale="90" zoomScaleNormal="90" zoomScaleSheetLayoutView="100" workbookViewId="0">
      <selection activeCell="E51" sqref="E51:E60"/>
    </sheetView>
  </sheetViews>
  <sheetFormatPr defaultRowHeight="13.5" x14ac:dyDescent="0.15"/>
  <cols>
    <col min="1" max="1" width="4" style="29" bestFit="1" customWidth="1"/>
    <col min="2" max="2" width="6" style="26" customWidth="1"/>
    <col min="3" max="3" width="4" style="79" bestFit="1" customWidth="1"/>
    <col min="4" max="4" width="5.5" style="79" customWidth="1"/>
    <col min="5" max="5" width="10" style="80" customWidth="1"/>
    <col min="6" max="6" width="4" style="29" bestFit="1" customWidth="1"/>
    <col min="7" max="7" width="7.5" style="29" customWidth="1"/>
    <col min="8" max="8" width="14.375" style="19" customWidth="1"/>
    <col min="9" max="9" width="2.875" style="27" bestFit="1" customWidth="1"/>
    <col min="10" max="10" width="8.625" style="27" customWidth="1"/>
    <col min="11" max="11" width="21.5" style="30" customWidth="1"/>
    <col min="12" max="12" width="28.875" style="30" customWidth="1"/>
    <col min="13" max="13" width="26.625" style="18" customWidth="1"/>
    <col min="14" max="14" width="9" style="19"/>
    <col min="15" max="15" width="5.5" style="19" customWidth="1"/>
    <col min="16" max="16384" width="9" style="19"/>
  </cols>
  <sheetData>
    <row r="1" spans="1:13" s="23" customFormat="1" ht="20.25" customHeight="1" x14ac:dyDescent="0.15">
      <c r="A1" s="81" t="s">
        <v>109</v>
      </c>
      <c r="B1" s="78"/>
      <c r="C1" s="77" t="s">
        <v>147</v>
      </c>
      <c r="D1" s="77"/>
      <c r="E1" s="78"/>
      <c r="F1" s="82" t="s">
        <v>148</v>
      </c>
      <c r="G1" s="77"/>
      <c r="H1" s="78"/>
      <c r="I1" s="82" t="s">
        <v>149</v>
      </c>
      <c r="J1" s="77"/>
      <c r="K1" s="77"/>
      <c r="L1" s="83" t="s">
        <v>150</v>
      </c>
      <c r="M1" s="24"/>
    </row>
    <row r="2" spans="1:13" ht="15" customHeight="1" x14ac:dyDescent="0.15">
      <c r="A2" s="96" t="s">
        <v>618</v>
      </c>
      <c r="B2" s="355" t="s">
        <v>619</v>
      </c>
      <c r="C2" s="374" t="s">
        <v>956</v>
      </c>
      <c r="D2" s="375" t="s">
        <v>959</v>
      </c>
      <c r="E2" s="377" t="s">
        <v>620</v>
      </c>
      <c r="F2" s="374" t="s">
        <v>956</v>
      </c>
      <c r="G2" s="369" t="s">
        <v>445</v>
      </c>
      <c r="H2" s="376" t="s">
        <v>621</v>
      </c>
      <c r="I2" s="105" t="s">
        <v>622</v>
      </c>
      <c r="J2" s="126" t="s">
        <v>447</v>
      </c>
      <c r="K2" s="106" t="s">
        <v>623</v>
      </c>
      <c r="L2" s="107" t="s">
        <v>624</v>
      </c>
      <c r="M2" s="10"/>
    </row>
    <row r="3" spans="1:13" ht="15" customHeight="1" x14ac:dyDescent="0.15">
      <c r="A3" s="108" t="s">
        <v>349</v>
      </c>
      <c r="B3" s="356"/>
      <c r="C3" s="371"/>
      <c r="D3" s="367"/>
      <c r="E3" s="378"/>
      <c r="F3" s="371"/>
      <c r="G3" s="367"/>
      <c r="H3" s="359"/>
      <c r="I3" s="70" t="s">
        <v>625</v>
      </c>
      <c r="J3" s="127" t="s">
        <v>449</v>
      </c>
      <c r="K3" s="66" t="s">
        <v>626</v>
      </c>
      <c r="L3" s="67" t="s">
        <v>627</v>
      </c>
      <c r="M3" s="10"/>
    </row>
    <row r="4" spans="1:13" ht="15" customHeight="1" x14ac:dyDescent="0.15">
      <c r="A4" s="109" t="s">
        <v>349</v>
      </c>
      <c r="B4" s="356"/>
      <c r="C4" s="371"/>
      <c r="D4" s="367"/>
      <c r="E4" s="378"/>
      <c r="F4" s="371"/>
      <c r="G4" s="367"/>
      <c r="H4" s="359"/>
      <c r="I4" s="110" t="s">
        <v>628</v>
      </c>
      <c r="J4" s="128" t="s">
        <v>451</v>
      </c>
      <c r="K4" s="111" t="s">
        <v>629</v>
      </c>
      <c r="L4" s="112" t="s">
        <v>1063</v>
      </c>
      <c r="M4" s="10"/>
    </row>
    <row r="5" spans="1:13" ht="15" customHeight="1" x14ac:dyDescent="0.15">
      <c r="A5" s="109" t="s">
        <v>349</v>
      </c>
      <c r="B5" s="356"/>
      <c r="C5" s="371"/>
      <c r="D5" s="367"/>
      <c r="E5" s="378"/>
      <c r="F5" s="371"/>
      <c r="G5" s="367"/>
      <c r="H5" s="359"/>
      <c r="I5" s="110" t="s">
        <v>630</v>
      </c>
      <c r="J5" s="128" t="s">
        <v>1094</v>
      </c>
      <c r="K5" s="111" t="s">
        <v>631</v>
      </c>
      <c r="L5" s="112" t="s">
        <v>632</v>
      </c>
      <c r="M5" s="10"/>
    </row>
    <row r="6" spans="1:13" ht="15" customHeight="1" x14ac:dyDescent="0.15">
      <c r="A6" s="109" t="s">
        <v>349</v>
      </c>
      <c r="B6" s="356"/>
      <c r="C6" s="371"/>
      <c r="D6" s="367"/>
      <c r="E6" s="378"/>
      <c r="F6" s="372"/>
      <c r="G6" s="368"/>
      <c r="H6" s="360"/>
      <c r="I6" s="113" t="s">
        <v>633</v>
      </c>
      <c r="J6" s="95" t="s">
        <v>454</v>
      </c>
      <c r="K6" s="90" t="s">
        <v>634</v>
      </c>
      <c r="L6" s="89" t="s">
        <v>349</v>
      </c>
      <c r="M6" s="10"/>
    </row>
    <row r="7" spans="1:13" ht="15" customHeight="1" x14ac:dyDescent="0.15">
      <c r="A7" s="96" t="s">
        <v>349</v>
      </c>
      <c r="B7" s="356"/>
      <c r="C7" s="371"/>
      <c r="D7" s="367"/>
      <c r="E7" s="378"/>
      <c r="F7" s="370" t="s">
        <v>958</v>
      </c>
      <c r="G7" s="366" t="s">
        <v>455</v>
      </c>
      <c r="H7" s="358" t="s">
        <v>636</v>
      </c>
      <c r="I7" s="110" t="s">
        <v>622</v>
      </c>
      <c r="J7" s="128" t="s">
        <v>457</v>
      </c>
      <c r="K7" s="111" t="s">
        <v>637</v>
      </c>
      <c r="L7" s="112" t="s">
        <v>638</v>
      </c>
      <c r="M7" s="10"/>
    </row>
    <row r="8" spans="1:13" x14ac:dyDescent="0.15">
      <c r="A8" s="96" t="s">
        <v>349</v>
      </c>
      <c r="B8" s="356"/>
      <c r="C8" s="371"/>
      <c r="D8" s="367"/>
      <c r="E8" s="378"/>
      <c r="F8" s="371"/>
      <c r="G8" s="367"/>
      <c r="H8" s="359"/>
      <c r="I8" s="110" t="s">
        <v>625</v>
      </c>
      <c r="J8" s="128" t="s">
        <v>459</v>
      </c>
      <c r="K8" s="111" t="s">
        <v>639</v>
      </c>
      <c r="L8" s="112" t="s">
        <v>640</v>
      </c>
      <c r="M8" s="10"/>
    </row>
    <row r="9" spans="1:13" x14ac:dyDescent="0.15">
      <c r="A9" s="96" t="s">
        <v>349</v>
      </c>
      <c r="B9" s="356"/>
      <c r="C9" s="371"/>
      <c r="D9" s="367"/>
      <c r="E9" s="378"/>
      <c r="F9" s="372"/>
      <c r="G9" s="368"/>
      <c r="H9" s="360"/>
      <c r="I9" s="110" t="s">
        <v>633</v>
      </c>
      <c r="J9" s="128" t="s">
        <v>461</v>
      </c>
      <c r="K9" s="111" t="s">
        <v>112</v>
      </c>
      <c r="L9" s="112" t="s">
        <v>349</v>
      </c>
      <c r="M9" s="10"/>
    </row>
    <row r="10" spans="1:13" x14ac:dyDescent="0.15">
      <c r="A10" s="96" t="s">
        <v>349</v>
      </c>
      <c r="B10" s="356"/>
      <c r="C10" s="380"/>
      <c r="D10" s="381"/>
      <c r="E10" s="379"/>
      <c r="F10" s="208" t="s">
        <v>957</v>
      </c>
      <c r="G10" s="131" t="s">
        <v>462</v>
      </c>
      <c r="H10" s="92" t="s">
        <v>642</v>
      </c>
      <c r="I10" s="71" t="s">
        <v>312</v>
      </c>
      <c r="J10" s="94" t="s">
        <v>464</v>
      </c>
      <c r="K10" s="72" t="s">
        <v>112</v>
      </c>
      <c r="L10" s="73" t="s">
        <v>349</v>
      </c>
      <c r="M10" s="10"/>
    </row>
    <row r="11" spans="1:13" x14ac:dyDescent="0.15">
      <c r="A11" s="96" t="s">
        <v>349</v>
      </c>
      <c r="B11" s="356"/>
      <c r="C11" s="393" t="s">
        <v>180</v>
      </c>
      <c r="D11" s="395" t="s">
        <v>968</v>
      </c>
      <c r="E11" s="378" t="s">
        <v>963</v>
      </c>
      <c r="F11" s="370" t="s">
        <v>179</v>
      </c>
      <c r="G11" s="373" t="s">
        <v>971</v>
      </c>
      <c r="H11" s="358" t="s">
        <v>646</v>
      </c>
      <c r="I11" s="110" t="s">
        <v>622</v>
      </c>
      <c r="J11" s="128" t="s">
        <v>973</v>
      </c>
      <c r="K11" s="111" t="s">
        <v>114</v>
      </c>
      <c r="L11" s="112" t="s">
        <v>349</v>
      </c>
      <c r="M11" s="10"/>
    </row>
    <row r="12" spans="1:13" x14ac:dyDescent="0.15">
      <c r="A12" s="96" t="s">
        <v>349</v>
      </c>
      <c r="B12" s="356"/>
      <c r="C12" s="371"/>
      <c r="D12" s="367"/>
      <c r="E12" s="378"/>
      <c r="F12" s="371"/>
      <c r="G12" s="367"/>
      <c r="H12" s="359"/>
      <c r="I12" s="110" t="s">
        <v>625</v>
      </c>
      <c r="J12" s="128" t="s">
        <v>974</v>
      </c>
      <c r="K12" s="111" t="s">
        <v>647</v>
      </c>
      <c r="L12" s="112" t="s">
        <v>349</v>
      </c>
      <c r="M12" s="10"/>
    </row>
    <row r="13" spans="1:13" x14ac:dyDescent="0.15">
      <c r="A13" s="96" t="s">
        <v>349</v>
      </c>
      <c r="B13" s="356"/>
      <c r="C13" s="371"/>
      <c r="D13" s="367"/>
      <c r="E13" s="378"/>
      <c r="F13" s="372"/>
      <c r="G13" s="368"/>
      <c r="H13" s="360"/>
      <c r="I13" s="110" t="s">
        <v>633</v>
      </c>
      <c r="J13" s="128" t="s">
        <v>975</v>
      </c>
      <c r="K13" s="111" t="s">
        <v>634</v>
      </c>
      <c r="L13" s="112" t="s">
        <v>349</v>
      </c>
      <c r="M13" s="10"/>
    </row>
    <row r="14" spans="1:13" x14ac:dyDescent="0.15">
      <c r="A14" s="96" t="s">
        <v>349</v>
      </c>
      <c r="B14" s="356"/>
      <c r="C14" s="380"/>
      <c r="D14" s="381"/>
      <c r="E14" s="379"/>
      <c r="F14" s="205" t="s">
        <v>957</v>
      </c>
      <c r="G14" s="211" t="s">
        <v>972</v>
      </c>
      <c r="H14" s="204" t="s">
        <v>648</v>
      </c>
      <c r="I14" s="71" t="s">
        <v>633</v>
      </c>
      <c r="J14" s="94" t="s">
        <v>976</v>
      </c>
      <c r="K14" s="72" t="s">
        <v>634</v>
      </c>
      <c r="L14" s="73" t="s">
        <v>349</v>
      </c>
      <c r="M14" s="10"/>
    </row>
    <row r="15" spans="1:13" ht="13.5" customHeight="1" x14ac:dyDescent="0.15">
      <c r="A15" s="96" t="s">
        <v>349</v>
      </c>
      <c r="B15" s="356"/>
      <c r="C15" s="374" t="s">
        <v>181</v>
      </c>
      <c r="D15" s="375" t="s">
        <v>969</v>
      </c>
      <c r="E15" s="377" t="s">
        <v>649</v>
      </c>
      <c r="F15" s="374" t="s">
        <v>956</v>
      </c>
      <c r="G15" s="375" t="s">
        <v>977</v>
      </c>
      <c r="H15" s="376" t="s">
        <v>650</v>
      </c>
      <c r="I15" s="105" t="s">
        <v>622</v>
      </c>
      <c r="J15" s="126" t="s">
        <v>980</v>
      </c>
      <c r="K15" s="106" t="s">
        <v>651</v>
      </c>
      <c r="L15" s="363" t="s">
        <v>962</v>
      </c>
      <c r="M15" s="10"/>
    </row>
    <row r="16" spans="1:13" x14ac:dyDescent="0.15">
      <c r="A16" s="96" t="s">
        <v>349</v>
      </c>
      <c r="B16" s="356"/>
      <c r="C16" s="371"/>
      <c r="D16" s="367"/>
      <c r="E16" s="378"/>
      <c r="F16" s="371"/>
      <c r="G16" s="367"/>
      <c r="H16" s="359"/>
      <c r="I16" s="110" t="s">
        <v>625</v>
      </c>
      <c r="J16" s="128" t="s">
        <v>981</v>
      </c>
      <c r="K16" s="111" t="s">
        <v>652</v>
      </c>
      <c r="L16" s="364"/>
      <c r="M16" s="10"/>
    </row>
    <row r="17" spans="1:13" x14ac:dyDescent="0.15">
      <c r="A17" s="96" t="s">
        <v>349</v>
      </c>
      <c r="B17" s="356"/>
      <c r="C17" s="371"/>
      <c r="D17" s="367"/>
      <c r="E17" s="378"/>
      <c r="F17" s="371"/>
      <c r="G17" s="367"/>
      <c r="H17" s="359"/>
      <c r="I17" s="110" t="s">
        <v>628</v>
      </c>
      <c r="J17" s="128" t="s">
        <v>982</v>
      </c>
      <c r="K17" s="111" t="s">
        <v>653</v>
      </c>
      <c r="L17" s="364"/>
      <c r="M17" s="10"/>
    </row>
    <row r="18" spans="1:13" x14ac:dyDescent="0.15">
      <c r="A18" s="96" t="s">
        <v>349</v>
      </c>
      <c r="B18" s="356"/>
      <c r="C18" s="371"/>
      <c r="D18" s="367"/>
      <c r="E18" s="378"/>
      <c r="F18" s="371"/>
      <c r="G18" s="367"/>
      <c r="H18" s="359"/>
      <c r="I18" s="110" t="s">
        <v>66</v>
      </c>
      <c r="J18" s="128" t="s">
        <v>1103</v>
      </c>
      <c r="K18" s="111" t="s">
        <v>655</v>
      </c>
      <c r="L18" s="364"/>
      <c r="M18" s="10"/>
    </row>
    <row r="19" spans="1:13" x14ac:dyDescent="0.15">
      <c r="A19" s="96" t="s">
        <v>349</v>
      </c>
      <c r="B19" s="356"/>
      <c r="C19" s="371"/>
      <c r="D19" s="367"/>
      <c r="E19" s="378"/>
      <c r="F19" s="372"/>
      <c r="G19" s="368"/>
      <c r="H19" s="360"/>
      <c r="I19" s="110" t="s">
        <v>633</v>
      </c>
      <c r="J19" s="128" t="s">
        <v>983</v>
      </c>
      <c r="K19" s="111" t="s">
        <v>634</v>
      </c>
      <c r="L19" s="365"/>
      <c r="M19" s="10"/>
    </row>
    <row r="20" spans="1:13" x14ac:dyDescent="0.15">
      <c r="A20" s="96" t="s">
        <v>349</v>
      </c>
      <c r="B20" s="356"/>
      <c r="C20" s="371"/>
      <c r="D20" s="367"/>
      <c r="E20" s="378"/>
      <c r="F20" s="370" t="s">
        <v>180</v>
      </c>
      <c r="G20" s="373" t="s">
        <v>978</v>
      </c>
      <c r="H20" s="358" t="s">
        <v>658</v>
      </c>
      <c r="I20" s="110" t="s">
        <v>622</v>
      </c>
      <c r="J20" s="128" t="s">
        <v>984</v>
      </c>
      <c r="K20" s="111" t="s">
        <v>122</v>
      </c>
      <c r="L20" s="112" t="s">
        <v>349</v>
      </c>
      <c r="M20" s="10"/>
    </row>
    <row r="21" spans="1:13" x14ac:dyDescent="0.15">
      <c r="A21" s="96" t="s">
        <v>349</v>
      </c>
      <c r="B21" s="356"/>
      <c r="C21" s="371"/>
      <c r="D21" s="367"/>
      <c r="E21" s="378"/>
      <c r="F21" s="393"/>
      <c r="G21" s="395"/>
      <c r="H21" s="359"/>
      <c r="I21" s="110" t="s">
        <v>625</v>
      </c>
      <c r="J21" s="128" t="s">
        <v>985</v>
      </c>
      <c r="K21" s="111" t="s">
        <v>123</v>
      </c>
      <c r="L21" s="112" t="s">
        <v>349</v>
      </c>
      <c r="M21" s="10"/>
    </row>
    <row r="22" spans="1:13" x14ac:dyDescent="0.15">
      <c r="A22" s="96" t="s">
        <v>349</v>
      </c>
      <c r="B22" s="356"/>
      <c r="C22" s="371"/>
      <c r="D22" s="367"/>
      <c r="E22" s="378"/>
      <c r="F22" s="393"/>
      <c r="G22" s="395"/>
      <c r="H22" s="359"/>
      <c r="I22" s="110" t="s">
        <v>628</v>
      </c>
      <c r="J22" s="128" t="s">
        <v>986</v>
      </c>
      <c r="K22" s="111" t="s">
        <v>124</v>
      </c>
      <c r="L22" s="112" t="s">
        <v>349</v>
      </c>
      <c r="M22" s="10"/>
    </row>
    <row r="23" spans="1:13" x14ac:dyDescent="0.15">
      <c r="A23" s="96" t="s">
        <v>349</v>
      </c>
      <c r="B23" s="356"/>
      <c r="C23" s="371"/>
      <c r="D23" s="367"/>
      <c r="E23" s="378"/>
      <c r="F23" s="397"/>
      <c r="G23" s="398"/>
      <c r="H23" s="360"/>
      <c r="I23" s="110" t="s">
        <v>633</v>
      </c>
      <c r="J23" s="128" t="s">
        <v>987</v>
      </c>
      <c r="K23" s="111" t="s">
        <v>112</v>
      </c>
      <c r="L23" s="112" t="s">
        <v>349</v>
      </c>
      <c r="M23" s="10"/>
    </row>
    <row r="24" spans="1:13" x14ac:dyDescent="0.15">
      <c r="A24" s="96" t="s">
        <v>349</v>
      </c>
      <c r="B24" s="356"/>
      <c r="C24" s="380"/>
      <c r="D24" s="381"/>
      <c r="E24" s="379"/>
      <c r="F24" s="205" t="s">
        <v>957</v>
      </c>
      <c r="G24" s="211" t="s">
        <v>979</v>
      </c>
      <c r="H24" s="204" t="s">
        <v>659</v>
      </c>
      <c r="I24" s="71" t="s">
        <v>633</v>
      </c>
      <c r="J24" s="94" t="s">
        <v>988</v>
      </c>
      <c r="K24" s="72" t="s">
        <v>634</v>
      </c>
      <c r="L24" s="73" t="s">
        <v>349</v>
      </c>
      <c r="M24" s="10"/>
    </row>
    <row r="25" spans="1:13" ht="15" customHeight="1" x14ac:dyDescent="0.15">
      <c r="A25" s="96" t="s">
        <v>349</v>
      </c>
      <c r="B25" s="356"/>
      <c r="C25" s="374" t="s">
        <v>182</v>
      </c>
      <c r="D25" s="375" t="s">
        <v>970</v>
      </c>
      <c r="E25" s="377" t="s">
        <v>660</v>
      </c>
      <c r="F25" s="374" t="s">
        <v>956</v>
      </c>
      <c r="G25" s="375" t="s">
        <v>989</v>
      </c>
      <c r="H25" s="383" t="s">
        <v>661</v>
      </c>
      <c r="I25" s="105" t="s">
        <v>622</v>
      </c>
      <c r="J25" s="126" t="s">
        <v>994</v>
      </c>
      <c r="K25" s="106" t="s">
        <v>662</v>
      </c>
      <c r="L25" s="107" t="s">
        <v>349</v>
      </c>
      <c r="M25" s="10"/>
    </row>
    <row r="26" spans="1:13" ht="15" customHeight="1" x14ac:dyDescent="0.15">
      <c r="A26" s="96" t="s">
        <v>349</v>
      </c>
      <c r="B26" s="356"/>
      <c r="C26" s="371"/>
      <c r="D26" s="367"/>
      <c r="E26" s="378"/>
      <c r="F26" s="371"/>
      <c r="G26" s="367"/>
      <c r="H26" s="384"/>
      <c r="I26" s="110" t="s">
        <v>625</v>
      </c>
      <c r="J26" s="128" t="s">
        <v>995</v>
      </c>
      <c r="K26" s="111" t="s">
        <v>663</v>
      </c>
      <c r="L26" s="112" t="s">
        <v>664</v>
      </c>
      <c r="M26" s="10"/>
    </row>
    <row r="27" spans="1:13" ht="15" customHeight="1" x14ac:dyDescent="0.15">
      <c r="A27" s="96" t="s">
        <v>349</v>
      </c>
      <c r="B27" s="356"/>
      <c r="C27" s="371"/>
      <c r="D27" s="367"/>
      <c r="E27" s="378"/>
      <c r="F27" s="371"/>
      <c r="G27" s="367"/>
      <c r="H27" s="384"/>
      <c r="I27" s="110" t="s">
        <v>628</v>
      </c>
      <c r="J27" s="128" t="s">
        <v>996</v>
      </c>
      <c r="K27" s="111" t="s">
        <v>665</v>
      </c>
      <c r="L27" s="112" t="s">
        <v>666</v>
      </c>
      <c r="M27" s="10"/>
    </row>
    <row r="28" spans="1:13" ht="15" customHeight="1" x14ac:dyDescent="0.15">
      <c r="A28" s="96" t="s">
        <v>349</v>
      </c>
      <c r="B28" s="356"/>
      <c r="C28" s="371"/>
      <c r="D28" s="367"/>
      <c r="E28" s="378"/>
      <c r="F28" s="371"/>
      <c r="G28" s="367"/>
      <c r="H28" s="384"/>
      <c r="I28" s="110" t="s">
        <v>630</v>
      </c>
      <c r="J28" s="128" t="s">
        <v>997</v>
      </c>
      <c r="K28" s="111" t="s">
        <v>125</v>
      </c>
      <c r="L28" s="112" t="s">
        <v>349</v>
      </c>
      <c r="M28" s="10"/>
    </row>
    <row r="29" spans="1:13" ht="15" customHeight="1" x14ac:dyDescent="0.15">
      <c r="A29" s="96" t="s">
        <v>349</v>
      </c>
      <c r="B29" s="356"/>
      <c r="C29" s="371"/>
      <c r="D29" s="367"/>
      <c r="E29" s="378"/>
      <c r="F29" s="372"/>
      <c r="G29" s="368"/>
      <c r="H29" s="385"/>
      <c r="I29" s="113" t="s">
        <v>633</v>
      </c>
      <c r="J29" s="128" t="s">
        <v>998</v>
      </c>
      <c r="K29" s="90" t="s">
        <v>634</v>
      </c>
      <c r="L29" s="89" t="s">
        <v>349</v>
      </c>
      <c r="M29" s="10"/>
    </row>
    <row r="30" spans="1:13" x14ac:dyDescent="0.15">
      <c r="A30" s="25" t="s">
        <v>349</v>
      </c>
      <c r="B30" s="356"/>
      <c r="C30" s="371"/>
      <c r="D30" s="367"/>
      <c r="E30" s="378"/>
      <c r="F30" s="370" t="s">
        <v>958</v>
      </c>
      <c r="G30" s="373" t="s">
        <v>990</v>
      </c>
      <c r="H30" s="358" t="s">
        <v>667</v>
      </c>
      <c r="I30" s="110" t="s">
        <v>622</v>
      </c>
      <c r="J30" s="128" t="s">
        <v>999</v>
      </c>
      <c r="K30" s="111" t="s">
        <v>126</v>
      </c>
      <c r="L30" s="112" t="s">
        <v>668</v>
      </c>
      <c r="M30" s="10"/>
    </row>
    <row r="31" spans="1:13" x14ac:dyDescent="0.15">
      <c r="A31" s="25" t="s">
        <v>349</v>
      </c>
      <c r="B31" s="356"/>
      <c r="C31" s="371"/>
      <c r="D31" s="367"/>
      <c r="E31" s="378"/>
      <c r="F31" s="371"/>
      <c r="G31" s="367"/>
      <c r="H31" s="359"/>
      <c r="I31" s="110" t="s">
        <v>625</v>
      </c>
      <c r="J31" s="128" t="s">
        <v>1000</v>
      </c>
      <c r="K31" s="111" t="s">
        <v>669</v>
      </c>
      <c r="L31" s="112" t="s">
        <v>670</v>
      </c>
      <c r="M31" s="10"/>
    </row>
    <row r="32" spans="1:13" x14ac:dyDescent="0.15">
      <c r="A32" s="25" t="s">
        <v>349</v>
      </c>
      <c r="B32" s="356"/>
      <c r="C32" s="371"/>
      <c r="D32" s="367"/>
      <c r="E32" s="378"/>
      <c r="F32" s="371"/>
      <c r="G32" s="367"/>
      <c r="H32" s="359"/>
      <c r="I32" s="110" t="s">
        <v>628</v>
      </c>
      <c r="J32" s="128" t="s">
        <v>1001</v>
      </c>
      <c r="K32" s="111" t="s">
        <v>671</v>
      </c>
      <c r="L32" s="112" t="s">
        <v>672</v>
      </c>
      <c r="M32" s="10"/>
    </row>
    <row r="33" spans="1:13" x14ac:dyDescent="0.15">
      <c r="A33" s="25" t="s">
        <v>349</v>
      </c>
      <c r="B33" s="356"/>
      <c r="C33" s="371"/>
      <c r="D33" s="367"/>
      <c r="E33" s="378"/>
      <c r="F33" s="372"/>
      <c r="G33" s="368"/>
      <c r="H33" s="360"/>
      <c r="I33" s="110" t="s">
        <v>633</v>
      </c>
      <c r="J33" s="128" t="s">
        <v>1002</v>
      </c>
      <c r="K33" s="111" t="s">
        <v>112</v>
      </c>
      <c r="L33" s="112" t="s">
        <v>349</v>
      </c>
      <c r="M33" s="10"/>
    </row>
    <row r="34" spans="1:13" ht="15" customHeight="1" x14ac:dyDescent="0.15">
      <c r="A34" s="96" t="s">
        <v>349</v>
      </c>
      <c r="B34" s="356"/>
      <c r="C34" s="371"/>
      <c r="D34" s="367"/>
      <c r="E34" s="378"/>
      <c r="F34" s="370" t="s">
        <v>181</v>
      </c>
      <c r="G34" s="373" t="s">
        <v>991</v>
      </c>
      <c r="H34" s="358" t="s">
        <v>673</v>
      </c>
      <c r="I34" s="110" t="s">
        <v>622</v>
      </c>
      <c r="J34" s="128" t="s">
        <v>1003</v>
      </c>
      <c r="K34" s="111" t="s">
        <v>127</v>
      </c>
      <c r="L34" s="210"/>
      <c r="M34" s="10"/>
    </row>
    <row r="35" spans="1:13" ht="15" customHeight="1" x14ac:dyDescent="0.15">
      <c r="A35" s="96" t="s">
        <v>349</v>
      </c>
      <c r="B35" s="356"/>
      <c r="C35" s="371"/>
      <c r="D35" s="367"/>
      <c r="E35" s="378"/>
      <c r="F35" s="371"/>
      <c r="G35" s="367"/>
      <c r="H35" s="359"/>
      <c r="I35" s="110" t="s">
        <v>625</v>
      </c>
      <c r="J35" s="128" t="s">
        <v>1004</v>
      </c>
      <c r="K35" s="209" t="s">
        <v>674</v>
      </c>
      <c r="L35" s="212" t="s">
        <v>349</v>
      </c>
      <c r="M35" s="10"/>
    </row>
    <row r="36" spans="1:13" x14ac:dyDescent="0.15">
      <c r="A36" s="96" t="s">
        <v>349</v>
      </c>
      <c r="B36" s="356"/>
      <c r="C36" s="371"/>
      <c r="D36" s="367"/>
      <c r="E36" s="378"/>
      <c r="F36" s="371"/>
      <c r="G36" s="367"/>
      <c r="H36" s="359"/>
      <c r="I36" s="110" t="s">
        <v>628</v>
      </c>
      <c r="J36" s="128" t="s">
        <v>1005</v>
      </c>
      <c r="K36" s="111" t="s">
        <v>675</v>
      </c>
      <c r="L36" s="116" t="s">
        <v>349</v>
      </c>
      <c r="M36" s="10"/>
    </row>
    <row r="37" spans="1:13" x14ac:dyDescent="0.15">
      <c r="A37" s="96" t="s">
        <v>349</v>
      </c>
      <c r="B37" s="356"/>
      <c r="C37" s="371"/>
      <c r="D37" s="367"/>
      <c r="E37" s="378"/>
      <c r="F37" s="371"/>
      <c r="G37" s="367"/>
      <c r="H37" s="359"/>
      <c r="I37" s="110" t="s">
        <v>630</v>
      </c>
      <c r="J37" s="128" t="s">
        <v>1006</v>
      </c>
      <c r="K37" s="111" t="s">
        <v>676</v>
      </c>
      <c r="L37" s="112" t="s">
        <v>349</v>
      </c>
      <c r="M37" s="10"/>
    </row>
    <row r="38" spans="1:13" x14ac:dyDescent="0.15">
      <c r="A38" s="96" t="s">
        <v>349</v>
      </c>
      <c r="B38" s="356"/>
      <c r="C38" s="371"/>
      <c r="D38" s="367"/>
      <c r="E38" s="378"/>
      <c r="F38" s="371"/>
      <c r="G38" s="367"/>
      <c r="H38" s="359"/>
      <c r="I38" s="110" t="s">
        <v>654</v>
      </c>
      <c r="J38" s="128" t="s">
        <v>1007</v>
      </c>
      <c r="K38" s="111" t="s">
        <v>677</v>
      </c>
      <c r="L38" s="112" t="s">
        <v>349</v>
      </c>
      <c r="M38" s="10"/>
    </row>
    <row r="39" spans="1:13" x14ac:dyDescent="0.15">
      <c r="A39" s="96" t="s">
        <v>349</v>
      </c>
      <c r="B39" s="356"/>
      <c r="C39" s="371"/>
      <c r="D39" s="367"/>
      <c r="E39" s="378"/>
      <c r="F39" s="371"/>
      <c r="G39" s="367"/>
      <c r="H39" s="359"/>
      <c r="I39" s="110" t="s">
        <v>656</v>
      </c>
      <c r="J39" s="128" t="s">
        <v>1008</v>
      </c>
      <c r="K39" s="111" t="s">
        <v>678</v>
      </c>
      <c r="L39" s="112" t="s">
        <v>349</v>
      </c>
      <c r="M39" s="10"/>
    </row>
    <row r="40" spans="1:13" x14ac:dyDescent="0.15">
      <c r="A40" s="96" t="s">
        <v>349</v>
      </c>
      <c r="B40" s="356"/>
      <c r="C40" s="371"/>
      <c r="D40" s="367"/>
      <c r="E40" s="378"/>
      <c r="F40" s="371"/>
      <c r="G40" s="367"/>
      <c r="H40" s="359"/>
      <c r="I40" s="110" t="s">
        <v>657</v>
      </c>
      <c r="J40" s="128" t="s">
        <v>1009</v>
      </c>
      <c r="K40" s="111" t="s">
        <v>665</v>
      </c>
      <c r="L40" s="112" t="s">
        <v>679</v>
      </c>
      <c r="M40" s="10"/>
    </row>
    <row r="41" spans="1:13" x14ac:dyDescent="0.15">
      <c r="A41" s="96" t="s">
        <v>349</v>
      </c>
      <c r="B41" s="356"/>
      <c r="C41" s="371"/>
      <c r="D41" s="367"/>
      <c r="E41" s="378"/>
      <c r="F41" s="372"/>
      <c r="G41" s="368"/>
      <c r="H41" s="360"/>
      <c r="I41" s="110" t="s">
        <v>633</v>
      </c>
      <c r="J41" s="128" t="s">
        <v>1010</v>
      </c>
      <c r="K41" s="111" t="s">
        <v>112</v>
      </c>
      <c r="L41" s="114"/>
      <c r="M41" s="10"/>
    </row>
    <row r="42" spans="1:13" x14ac:dyDescent="0.15">
      <c r="A42" s="96" t="s">
        <v>349</v>
      </c>
      <c r="B42" s="356"/>
      <c r="C42" s="371"/>
      <c r="D42" s="367"/>
      <c r="E42" s="378"/>
      <c r="F42" s="370" t="s">
        <v>182</v>
      </c>
      <c r="G42" s="373" t="s">
        <v>992</v>
      </c>
      <c r="H42" s="358" t="s">
        <v>680</v>
      </c>
      <c r="I42" s="110" t="s">
        <v>622</v>
      </c>
      <c r="J42" s="128" t="s">
        <v>1011</v>
      </c>
      <c r="K42" s="111" t="s">
        <v>681</v>
      </c>
      <c r="L42" s="112" t="s">
        <v>349</v>
      </c>
      <c r="M42" s="10"/>
    </row>
    <row r="43" spans="1:13" x14ac:dyDescent="0.15">
      <c r="A43" s="96" t="s">
        <v>349</v>
      </c>
      <c r="B43" s="356"/>
      <c r="C43" s="371"/>
      <c r="D43" s="367"/>
      <c r="E43" s="378"/>
      <c r="F43" s="371"/>
      <c r="G43" s="367"/>
      <c r="H43" s="359"/>
      <c r="I43" s="110" t="s">
        <v>625</v>
      </c>
      <c r="J43" s="128" t="s">
        <v>1012</v>
      </c>
      <c r="K43" s="111" t="s">
        <v>128</v>
      </c>
      <c r="L43" s="112" t="s">
        <v>349</v>
      </c>
      <c r="M43" s="10"/>
    </row>
    <row r="44" spans="1:13" x14ac:dyDescent="0.15">
      <c r="A44" s="96"/>
      <c r="B44" s="356"/>
      <c r="C44" s="371"/>
      <c r="D44" s="367"/>
      <c r="E44" s="378"/>
      <c r="F44" s="371"/>
      <c r="G44" s="367"/>
      <c r="H44" s="359"/>
      <c r="I44" s="110" t="s">
        <v>65</v>
      </c>
      <c r="J44" s="128" t="s">
        <v>1013</v>
      </c>
      <c r="K44" s="111" t="s">
        <v>1061</v>
      </c>
      <c r="L44" s="112"/>
      <c r="M44" s="10"/>
    </row>
    <row r="45" spans="1:13" x14ac:dyDescent="0.15">
      <c r="A45" s="96" t="s">
        <v>349</v>
      </c>
      <c r="B45" s="356"/>
      <c r="C45" s="371"/>
      <c r="D45" s="367"/>
      <c r="E45" s="378"/>
      <c r="F45" s="372"/>
      <c r="G45" s="368"/>
      <c r="H45" s="360"/>
      <c r="I45" s="110" t="s">
        <v>633</v>
      </c>
      <c r="J45" s="128" t="s">
        <v>1062</v>
      </c>
      <c r="K45" s="111" t="s">
        <v>112</v>
      </c>
      <c r="L45" s="112" t="s">
        <v>349</v>
      </c>
      <c r="M45" s="10"/>
    </row>
    <row r="46" spans="1:13" x14ac:dyDescent="0.15">
      <c r="A46" s="96" t="s">
        <v>349</v>
      </c>
      <c r="B46" s="356"/>
      <c r="C46" s="371"/>
      <c r="D46" s="367"/>
      <c r="E46" s="378"/>
      <c r="F46" s="370" t="s">
        <v>957</v>
      </c>
      <c r="G46" s="373" t="s">
        <v>993</v>
      </c>
      <c r="H46" s="358" t="s">
        <v>684</v>
      </c>
      <c r="I46" s="110" t="s">
        <v>622</v>
      </c>
      <c r="J46" s="128" t="s">
        <v>1014</v>
      </c>
      <c r="K46" s="111" t="s">
        <v>685</v>
      </c>
      <c r="L46" s="112" t="s">
        <v>1209</v>
      </c>
      <c r="M46" s="10"/>
    </row>
    <row r="47" spans="1:13" x14ac:dyDescent="0.15">
      <c r="A47" s="96" t="s">
        <v>349</v>
      </c>
      <c r="B47" s="356"/>
      <c r="C47" s="371"/>
      <c r="D47" s="367"/>
      <c r="E47" s="378"/>
      <c r="F47" s="371"/>
      <c r="G47" s="367"/>
      <c r="H47" s="359"/>
      <c r="I47" s="110" t="s">
        <v>625</v>
      </c>
      <c r="J47" s="128" t="s">
        <v>1015</v>
      </c>
      <c r="K47" s="111" t="s">
        <v>686</v>
      </c>
      <c r="L47" s="112" t="s">
        <v>1210</v>
      </c>
      <c r="M47" s="10"/>
    </row>
    <row r="48" spans="1:13" x14ac:dyDescent="0.15">
      <c r="A48" s="96" t="s">
        <v>349</v>
      </c>
      <c r="B48" s="356"/>
      <c r="C48" s="371"/>
      <c r="D48" s="367"/>
      <c r="E48" s="378"/>
      <c r="F48" s="371"/>
      <c r="G48" s="367"/>
      <c r="H48" s="359"/>
      <c r="I48" s="110" t="s">
        <v>65</v>
      </c>
      <c r="J48" s="128" t="s">
        <v>1016</v>
      </c>
      <c r="K48" s="111" t="s">
        <v>687</v>
      </c>
      <c r="L48" s="112" t="s">
        <v>688</v>
      </c>
      <c r="M48" s="10"/>
    </row>
    <row r="49" spans="1:13" x14ac:dyDescent="0.15">
      <c r="A49" s="96" t="s">
        <v>349</v>
      </c>
      <c r="B49" s="356"/>
      <c r="C49" s="380"/>
      <c r="D49" s="381"/>
      <c r="E49" s="379"/>
      <c r="F49" s="380"/>
      <c r="G49" s="381"/>
      <c r="H49" s="382"/>
      <c r="I49" s="71" t="s">
        <v>633</v>
      </c>
      <c r="J49" s="94" t="s">
        <v>1017</v>
      </c>
      <c r="K49" s="72" t="s">
        <v>112</v>
      </c>
      <c r="L49" s="73" t="s">
        <v>349</v>
      </c>
      <c r="M49" s="10"/>
    </row>
    <row r="50" spans="1:13" ht="37.5" x14ac:dyDescent="0.15">
      <c r="A50" s="97"/>
      <c r="B50" s="357"/>
      <c r="C50" s="247" t="s">
        <v>183</v>
      </c>
      <c r="D50" s="248" t="s">
        <v>1229</v>
      </c>
      <c r="E50" s="246" t="s">
        <v>1230</v>
      </c>
      <c r="F50" s="247" t="s">
        <v>179</v>
      </c>
      <c r="G50" s="248" t="s">
        <v>1231</v>
      </c>
      <c r="H50" s="245" t="s">
        <v>1232</v>
      </c>
      <c r="I50" s="249" t="s">
        <v>52</v>
      </c>
      <c r="J50" s="129" t="s">
        <v>1233</v>
      </c>
      <c r="K50" s="75" t="s">
        <v>1234</v>
      </c>
      <c r="L50" s="76"/>
      <c r="M50" s="10"/>
    </row>
    <row r="51" spans="1:13" ht="15" customHeight="1" x14ac:dyDescent="0.15">
      <c r="A51" s="96" t="s">
        <v>635</v>
      </c>
      <c r="B51" s="361" t="s">
        <v>689</v>
      </c>
      <c r="C51" s="386" t="s">
        <v>618</v>
      </c>
      <c r="D51" s="388" t="s">
        <v>498</v>
      </c>
      <c r="E51" s="377" t="s">
        <v>690</v>
      </c>
      <c r="F51" s="390" t="s">
        <v>618</v>
      </c>
      <c r="G51" s="369" t="s">
        <v>499</v>
      </c>
      <c r="H51" s="376" t="s">
        <v>691</v>
      </c>
      <c r="I51" s="70" t="s">
        <v>622</v>
      </c>
      <c r="J51" s="127" t="s">
        <v>501</v>
      </c>
      <c r="K51" s="66" t="s">
        <v>692</v>
      </c>
      <c r="L51" s="67" t="s">
        <v>349</v>
      </c>
      <c r="M51" s="10"/>
    </row>
    <row r="52" spans="1:13" ht="15" customHeight="1" x14ac:dyDescent="0.15">
      <c r="A52" s="96" t="s">
        <v>349</v>
      </c>
      <c r="B52" s="362"/>
      <c r="C52" s="387"/>
      <c r="D52" s="389"/>
      <c r="E52" s="378"/>
      <c r="F52" s="371"/>
      <c r="G52" s="367"/>
      <c r="H52" s="359"/>
      <c r="I52" s="110" t="s">
        <v>625</v>
      </c>
      <c r="J52" s="128" t="s">
        <v>503</v>
      </c>
      <c r="K52" s="111" t="s">
        <v>693</v>
      </c>
      <c r="L52" s="112" t="s">
        <v>349</v>
      </c>
      <c r="M52" s="10"/>
    </row>
    <row r="53" spans="1:13" ht="15" customHeight="1" x14ac:dyDescent="0.15">
      <c r="A53" s="96" t="s">
        <v>349</v>
      </c>
      <c r="B53" s="362"/>
      <c r="C53" s="387"/>
      <c r="D53" s="389"/>
      <c r="E53" s="378"/>
      <c r="F53" s="371"/>
      <c r="G53" s="367"/>
      <c r="H53" s="359"/>
      <c r="I53" s="110" t="s">
        <v>628</v>
      </c>
      <c r="J53" s="128" t="s">
        <v>504</v>
      </c>
      <c r="K53" s="111" t="s">
        <v>694</v>
      </c>
      <c r="L53" s="112" t="s">
        <v>349</v>
      </c>
      <c r="M53" s="10"/>
    </row>
    <row r="54" spans="1:13" ht="15" customHeight="1" x14ac:dyDescent="0.15">
      <c r="A54" s="96" t="s">
        <v>349</v>
      </c>
      <c r="B54" s="362"/>
      <c r="C54" s="387"/>
      <c r="D54" s="389"/>
      <c r="E54" s="378"/>
      <c r="F54" s="371"/>
      <c r="G54" s="367"/>
      <c r="H54" s="359"/>
      <c r="I54" s="110" t="s">
        <v>630</v>
      </c>
      <c r="J54" s="128" t="s">
        <v>506</v>
      </c>
      <c r="K54" s="111" t="s">
        <v>695</v>
      </c>
      <c r="L54" s="112" t="s">
        <v>349</v>
      </c>
      <c r="M54" s="10"/>
    </row>
    <row r="55" spans="1:13" ht="15" customHeight="1" x14ac:dyDescent="0.15">
      <c r="A55" s="96" t="s">
        <v>349</v>
      </c>
      <c r="B55" s="362"/>
      <c r="C55" s="387"/>
      <c r="D55" s="389"/>
      <c r="E55" s="378"/>
      <c r="F55" s="372"/>
      <c r="G55" s="368"/>
      <c r="H55" s="360"/>
      <c r="I55" s="110" t="s">
        <v>633</v>
      </c>
      <c r="J55" s="128" t="s">
        <v>508</v>
      </c>
      <c r="K55" s="111" t="s">
        <v>634</v>
      </c>
      <c r="L55" s="112" t="s">
        <v>349</v>
      </c>
      <c r="M55" s="10"/>
    </row>
    <row r="56" spans="1:13" ht="15" customHeight="1" x14ac:dyDescent="0.15">
      <c r="A56" s="96" t="s">
        <v>349</v>
      </c>
      <c r="B56" s="362"/>
      <c r="C56" s="387"/>
      <c r="D56" s="389"/>
      <c r="E56" s="378"/>
      <c r="F56" s="400" t="s">
        <v>635</v>
      </c>
      <c r="G56" s="403" t="s">
        <v>509</v>
      </c>
      <c r="H56" s="358" t="s">
        <v>696</v>
      </c>
      <c r="I56" s="110" t="s">
        <v>622</v>
      </c>
      <c r="J56" s="128" t="s">
        <v>511</v>
      </c>
      <c r="K56" s="111" t="s">
        <v>697</v>
      </c>
      <c r="L56" s="112" t="s">
        <v>349</v>
      </c>
      <c r="M56" s="10"/>
    </row>
    <row r="57" spans="1:13" ht="15" customHeight="1" x14ac:dyDescent="0.15">
      <c r="A57" s="96" t="s">
        <v>349</v>
      </c>
      <c r="B57" s="362"/>
      <c r="C57" s="387"/>
      <c r="D57" s="389"/>
      <c r="E57" s="378"/>
      <c r="F57" s="401"/>
      <c r="G57" s="404"/>
      <c r="H57" s="359"/>
      <c r="I57" s="110" t="s">
        <v>625</v>
      </c>
      <c r="J57" s="128" t="s">
        <v>513</v>
      </c>
      <c r="K57" s="111" t="s">
        <v>698</v>
      </c>
      <c r="L57" s="112" t="s">
        <v>349</v>
      </c>
      <c r="M57" s="10"/>
    </row>
    <row r="58" spans="1:13" ht="15" customHeight="1" x14ac:dyDescent="0.15">
      <c r="A58" s="96" t="s">
        <v>349</v>
      </c>
      <c r="B58" s="362"/>
      <c r="C58" s="387"/>
      <c r="D58" s="389"/>
      <c r="E58" s="378"/>
      <c r="F58" s="401"/>
      <c r="G58" s="404"/>
      <c r="H58" s="359"/>
      <c r="I58" s="110" t="s">
        <v>628</v>
      </c>
      <c r="J58" s="128" t="s">
        <v>515</v>
      </c>
      <c r="K58" s="111" t="s">
        <v>699</v>
      </c>
      <c r="L58" s="112" t="s">
        <v>349</v>
      </c>
      <c r="M58" s="10"/>
    </row>
    <row r="59" spans="1:13" ht="15" customHeight="1" x14ac:dyDescent="0.15">
      <c r="A59" s="96" t="s">
        <v>349</v>
      </c>
      <c r="B59" s="362"/>
      <c r="C59" s="387"/>
      <c r="D59" s="389"/>
      <c r="E59" s="378"/>
      <c r="F59" s="401"/>
      <c r="G59" s="404"/>
      <c r="H59" s="359"/>
      <c r="I59" s="110" t="s">
        <v>630</v>
      </c>
      <c r="J59" s="128" t="s">
        <v>517</v>
      </c>
      <c r="K59" s="111" t="s">
        <v>700</v>
      </c>
      <c r="L59" s="112" t="s">
        <v>349</v>
      </c>
      <c r="M59" s="10"/>
    </row>
    <row r="60" spans="1:13" ht="15" customHeight="1" x14ac:dyDescent="0.15">
      <c r="A60" s="96" t="s">
        <v>349</v>
      </c>
      <c r="B60" s="362"/>
      <c r="C60" s="387"/>
      <c r="D60" s="389"/>
      <c r="E60" s="378"/>
      <c r="F60" s="402"/>
      <c r="G60" s="405"/>
      <c r="H60" s="360"/>
      <c r="I60" s="110" t="s">
        <v>633</v>
      </c>
      <c r="J60" s="128" t="s">
        <v>519</v>
      </c>
      <c r="K60" s="111" t="s">
        <v>634</v>
      </c>
      <c r="L60" s="112" t="s">
        <v>349</v>
      </c>
      <c r="M60" s="10"/>
    </row>
    <row r="61" spans="1:13" ht="15" customHeight="1" x14ac:dyDescent="0.15">
      <c r="A61" s="115" t="s">
        <v>643</v>
      </c>
      <c r="B61" s="391" t="s">
        <v>701</v>
      </c>
      <c r="C61" s="374" t="s">
        <v>618</v>
      </c>
      <c r="D61" s="375" t="s">
        <v>521</v>
      </c>
      <c r="E61" s="377" t="s">
        <v>702</v>
      </c>
      <c r="F61" s="390" t="s">
        <v>618</v>
      </c>
      <c r="G61" s="369" t="s">
        <v>523</v>
      </c>
      <c r="H61" s="376" t="s">
        <v>703</v>
      </c>
      <c r="I61" s="105" t="s">
        <v>622</v>
      </c>
      <c r="J61" s="126" t="s">
        <v>525</v>
      </c>
      <c r="K61" s="106" t="s">
        <v>704</v>
      </c>
      <c r="L61" s="107" t="s">
        <v>349</v>
      </c>
      <c r="M61" s="10"/>
    </row>
    <row r="62" spans="1:13" x14ac:dyDescent="0.15">
      <c r="A62" s="96" t="s">
        <v>349</v>
      </c>
      <c r="B62" s="392"/>
      <c r="C62" s="393"/>
      <c r="D62" s="395"/>
      <c r="E62" s="378"/>
      <c r="F62" s="371"/>
      <c r="G62" s="367"/>
      <c r="H62" s="359"/>
      <c r="I62" s="110" t="s">
        <v>644</v>
      </c>
      <c r="J62" s="128" t="s">
        <v>527</v>
      </c>
      <c r="K62" s="111" t="s">
        <v>705</v>
      </c>
      <c r="L62" s="112"/>
      <c r="M62" s="10"/>
    </row>
    <row r="63" spans="1:13" x14ac:dyDescent="0.15">
      <c r="A63" s="96" t="s">
        <v>349</v>
      </c>
      <c r="B63" s="392"/>
      <c r="C63" s="393"/>
      <c r="D63" s="395"/>
      <c r="E63" s="378"/>
      <c r="F63" s="372"/>
      <c r="G63" s="368"/>
      <c r="H63" s="360"/>
      <c r="I63" s="110" t="s">
        <v>633</v>
      </c>
      <c r="J63" s="128" t="s">
        <v>529</v>
      </c>
      <c r="K63" s="111" t="s">
        <v>634</v>
      </c>
      <c r="L63" s="112" t="s">
        <v>349</v>
      </c>
      <c r="M63" s="10"/>
    </row>
    <row r="64" spans="1:13" x14ac:dyDescent="0.15">
      <c r="A64" s="96" t="s">
        <v>349</v>
      </c>
      <c r="B64" s="392"/>
      <c r="C64" s="393"/>
      <c r="D64" s="395"/>
      <c r="E64" s="378"/>
      <c r="F64" s="399" t="s">
        <v>635</v>
      </c>
      <c r="G64" s="366" t="s">
        <v>530</v>
      </c>
      <c r="H64" s="358" t="s">
        <v>706</v>
      </c>
      <c r="I64" s="110" t="s">
        <v>622</v>
      </c>
      <c r="J64" s="128" t="s">
        <v>532</v>
      </c>
      <c r="K64" s="111" t="s">
        <v>704</v>
      </c>
      <c r="L64" s="112" t="s">
        <v>349</v>
      </c>
      <c r="M64" s="10"/>
    </row>
    <row r="65" spans="1:13" x14ac:dyDescent="0.15">
      <c r="A65" s="96" t="s">
        <v>349</v>
      </c>
      <c r="B65" s="392"/>
      <c r="C65" s="393"/>
      <c r="D65" s="395"/>
      <c r="E65" s="378"/>
      <c r="F65" s="371"/>
      <c r="G65" s="367"/>
      <c r="H65" s="359"/>
      <c r="I65" s="110" t="s">
        <v>644</v>
      </c>
      <c r="J65" s="128" t="s">
        <v>533</v>
      </c>
      <c r="K65" s="111" t="s">
        <v>705</v>
      </c>
      <c r="L65" s="112"/>
      <c r="M65" s="10"/>
    </row>
    <row r="66" spans="1:13" x14ac:dyDescent="0.15">
      <c r="A66" s="96" t="s">
        <v>349</v>
      </c>
      <c r="B66" s="392"/>
      <c r="C66" s="393"/>
      <c r="D66" s="395"/>
      <c r="E66" s="378"/>
      <c r="F66" s="371"/>
      <c r="G66" s="367"/>
      <c r="H66" s="359"/>
      <c r="I66" s="110" t="s">
        <v>65</v>
      </c>
      <c r="J66" s="128" t="s">
        <v>534</v>
      </c>
      <c r="K66" s="111" t="s">
        <v>707</v>
      </c>
      <c r="L66" s="112" t="s">
        <v>349</v>
      </c>
      <c r="M66" s="10"/>
    </row>
    <row r="67" spans="1:13" x14ac:dyDescent="0.15">
      <c r="A67" s="96" t="s">
        <v>349</v>
      </c>
      <c r="B67" s="392"/>
      <c r="C67" s="393"/>
      <c r="D67" s="395"/>
      <c r="E67" s="378"/>
      <c r="F67" s="372"/>
      <c r="G67" s="368"/>
      <c r="H67" s="360"/>
      <c r="I67" s="110" t="s">
        <v>633</v>
      </c>
      <c r="J67" s="128" t="s">
        <v>536</v>
      </c>
      <c r="K67" s="111" t="s">
        <v>634</v>
      </c>
      <c r="L67" s="112" t="s">
        <v>349</v>
      </c>
      <c r="M67" s="10"/>
    </row>
    <row r="68" spans="1:13" x14ac:dyDescent="0.15">
      <c r="A68" s="96" t="s">
        <v>349</v>
      </c>
      <c r="B68" s="392"/>
      <c r="C68" s="394"/>
      <c r="D68" s="396"/>
      <c r="E68" s="379"/>
      <c r="F68" s="93" t="s">
        <v>641</v>
      </c>
      <c r="G68" s="131" t="s">
        <v>537</v>
      </c>
      <c r="H68" s="206" t="s">
        <v>708</v>
      </c>
      <c r="I68" s="113" t="s">
        <v>633</v>
      </c>
      <c r="J68" s="95" t="s">
        <v>539</v>
      </c>
      <c r="K68" s="90" t="s">
        <v>634</v>
      </c>
      <c r="L68" s="89" t="s">
        <v>349</v>
      </c>
      <c r="M68" s="10"/>
    </row>
    <row r="69" spans="1:13" ht="15" customHeight="1" x14ac:dyDescent="0.15">
      <c r="A69" s="25" t="s">
        <v>349</v>
      </c>
      <c r="B69" s="392"/>
      <c r="C69" s="374" t="s">
        <v>635</v>
      </c>
      <c r="D69" s="375" t="s">
        <v>540</v>
      </c>
      <c r="E69" s="407" t="s">
        <v>709</v>
      </c>
      <c r="F69" s="390" t="s">
        <v>618</v>
      </c>
      <c r="G69" s="369" t="s">
        <v>542</v>
      </c>
      <c r="H69" s="383" t="s">
        <v>710</v>
      </c>
      <c r="I69" s="105" t="s">
        <v>622</v>
      </c>
      <c r="J69" s="126" t="s">
        <v>544</v>
      </c>
      <c r="K69" s="106" t="s">
        <v>711</v>
      </c>
      <c r="L69" s="118"/>
      <c r="M69" s="10"/>
    </row>
    <row r="70" spans="1:13" ht="15" customHeight="1" x14ac:dyDescent="0.15">
      <c r="A70" s="25" t="s">
        <v>349</v>
      </c>
      <c r="B70" s="392"/>
      <c r="C70" s="393"/>
      <c r="D70" s="395"/>
      <c r="E70" s="408"/>
      <c r="F70" s="371"/>
      <c r="G70" s="367"/>
      <c r="H70" s="384"/>
      <c r="I70" s="70" t="s">
        <v>644</v>
      </c>
      <c r="J70" s="127" t="s">
        <v>546</v>
      </c>
      <c r="K70" s="66" t="s">
        <v>712</v>
      </c>
      <c r="L70" s="91"/>
      <c r="M70" s="10"/>
    </row>
    <row r="71" spans="1:13" ht="15" customHeight="1" x14ac:dyDescent="0.15">
      <c r="A71" s="25" t="s">
        <v>349</v>
      </c>
      <c r="B71" s="392"/>
      <c r="C71" s="393"/>
      <c r="D71" s="395"/>
      <c r="E71" s="408"/>
      <c r="F71" s="372"/>
      <c r="G71" s="368"/>
      <c r="H71" s="385"/>
      <c r="I71" s="110" t="s">
        <v>633</v>
      </c>
      <c r="J71" s="128" t="s">
        <v>548</v>
      </c>
      <c r="K71" s="111" t="s">
        <v>634</v>
      </c>
      <c r="L71" s="112" t="s">
        <v>349</v>
      </c>
      <c r="M71" s="10"/>
    </row>
    <row r="72" spans="1:13" x14ac:dyDescent="0.15">
      <c r="A72" s="25" t="s">
        <v>349</v>
      </c>
      <c r="B72" s="392"/>
      <c r="C72" s="393"/>
      <c r="D72" s="395"/>
      <c r="E72" s="408"/>
      <c r="F72" s="399" t="s">
        <v>635</v>
      </c>
      <c r="G72" s="366" t="s">
        <v>549</v>
      </c>
      <c r="H72" s="358" t="s">
        <v>713</v>
      </c>
      <c r="I72" s="110" t="s">
        <v>622</v>
      </c>
      <c r="J72" s="128" t="s">
        <v>551</v>
      </c>
      <c r="K72" s="111" t="s">
        <v>129</v>
      </c>
      <c r="L72" s="117"/>
      <c r="M72" s="10"/>
    </row>
    <row r="73" spans="1:13" x14ac:dyDescent="0.15">
      <c r="A73" s="96" t="s">
        <v>349</v>
      </c>
      <c r="B73" s="392"/>
      <c r="C73" s="393"/>
      <c r="D73" s="395"/>
      <c r="E73" s="408"/>
      <c r="F73" s="371"/>
      <c r="G73" s="367"/>
      <c r="H73" s="359"/>
      <c r="I73" s="110" t="s">
        <v>625</v>
      </c>
      <c r="J73" s="128" t="s">
        <v>552</v>
      </c>
      <c r="K73" s="111" t="s">
        <v>130</v>
      </c>
      <c r="L73" s="112" t="s">
        <v>349</v>
      </c>
      <c r="M73" s="10"/>
    </row>
    <row r="74" spans="1:13" x14ac:dyDescent="0.15">
      <c r="A74" s="96" t="s">
        <v>349</v>
      </c>
      <c r="B74" s="392"/>
      <c r="C74" s="393"/>
      <c r="D74" s="395"/>
      <c r="E74" s="408"/>
      <c r="F74" s="372"/>
      <c r="G74" s="368"/>
      <c r="H74" s="360"/>
      <c r="I74" s="110" t="s">
        <v>633</v>
      </c>
      <c r="J74" s="128" t="s">
        <v>553</v>
      </c>
      <c r="K74" s="111" t="s">
        <v>634</v>
      </c>
      <c r="L74" s="112" t="s">
        <v>349</v>
      </c>
      <c r="M74" s="10"/>
    </row>
    <row r="75" spans="1:13" x14ac:dyDescent="0.15">
      <c r="A75" s="96" t="s">
        <v>349</v>
      </c>
      <c r="B75" s="392"/>
      <c r="C75" s="393"/>
      <c r="D75" s="395"/>
      <c r="E75" s="408"/>
      <c r="F75" s="370" t="s">
        <v>643</v>
      </c>
      <c r="G75" s="373" t="s">
        <v>1018</v>
      </c>
      <c r="H75" s="358" t="s">
        <v>714</v>
      </c>
      <c r="I75" s="110" t="s">
        <v>622</v>
      </c>
      <c r="J75" s="128" t="s">
        <v>1019</v>
      </c>
      <c r="K75" s="111" t="s">
        <v>715</v>
      </c>
      <c r="L75" s="112" t="s">
        <v>349</v>
      </c>
      <c r="M75" s="10"/>
    </row>
    <row r="76" spans="1:13" x14ac:dyDescent="0.15">
      <c r="A76" s="96" t="s">
        <v>349</v>
      </c>
      <c r="B76" s="392"/>
      <c r="C76" s="393"/>
      <c r="D76" s="395"/>
      <c r="E76" s="408"/>
      <c r="F76" s="371"/>
      <c r="G76" s="367"/>
      <c r="H76" s="359"/>
      <c r="I76" s="110" t="s">
        <v>625</v>
      </c>
      <c r="J76" s="128" t="s">
        <v>1020</v>
      </c>
      <c r="K76" s="111" t="s">
        <v>716</v>
      </c>
      <c r="L76" s="112" t="s">
        <v>349</v>
      </c>
      <c r="M76" s="10"/>
    </row>
    <row r="77" spans="1:13" x14ac:dyDescent="0.15">
      <c r="A77" s="96" t="s">
        <v>349</v>
      </c>
      <c r="B77" s="392"/>
      <c r="C77" s="393"/>
      <c r="D77" s="395"/>
      <c r="E77" s="408"/>
      <c r="F77" s="371"/>
      <c r="G77" s="367"/>
      <c r="H77" s="359"/>
      <c r="I77" s="110" t="s">
        <v>628</v>
      </c>
      <c r="J77" s="128" t="s">
        <v>1021</v>
      </c>
      <c r="K77" s="111" t="s">
        <v>717</v>
      </c>
      <c r="L77" s="112" t="s">
        <v>718</v>
      </c>
      <c r="M77" s="10"/>
    </row>
    <row r="78" spans="1:13" x14ac:dyDescent="0.15">
      <c r="A78" s="96" t="s">
        <v>349</v>
      </c>
      <c r="B78" s="392"/>
      <c r="C78" s="393"/>
      <c r="D78" s="395"/>
      <c r="E78" s="408"/>
      <c r="F78" s="371"/>
      <c r="G78" s="367"/>
      <c r="H78" s="359"/>
      <c r="I78" s="110" t="s">
        <v>630</v>
      </c>
      <c r="J78" s="128" t="s">
        <v>1022</v>
      </c>
      <c r="K78" s="111" t="s">
        <v>719</v>
      </c>
      <c r="L78" s="119" t="s">
        <v>349</v>
      </c>
      <c r="M78" s="10"/>
    </row>
    <row r="79" spans="1:13" x14ac:dyDescent="0.15">
      <c r="A79" s="96" t="s">
        <v>349</v>
      </c>
      <c r="B79" s="392"/>
      <c r="C79" s="393"/>
      <c r="D79" s="395"/>
      <c r="E79" s="408"/>
      <c r="F79" s="371"/>
      <c r="G79" s="367"/>
      <c r="H79" s="359"/>
      <c r="I79" s="110" t="s">
        <v>654</v>
      </c>
      <c r="J79" s="128" t="s">
        <v>1023</v>
      </c>
      <c r="K79" s="111" t="s">
        <v>720</v>
      </c>
      <c r="L79" s="112" t="s">
        <v>349</v>
      </c>
      <c r="M79" s="10"/>
    </row>
    <row r="80" spans="1:13" x14ac:dyDescent="0.15">
      <c r="A80" s="96" t="s">
        <v>349</v>
      </c>
      <c r="B80" s="392"/>
      <c r="C80" s="393"/>
      <c r="D80" s="395"/>
      <c r="E80" s="408"/>
      <c r="F80" s="371"/>
      <c r="G80" s="367"/>
      <c r="H80" s="359"/>
      <c r="I80" s="110" t="s">
        <v>656</v>
      </c>
      <c r="J80" s="128" t="s">
        <v>1024</v>
      </c>
      <c r="K80" s="111" t="s">
        <v>721</v>
      </c>
      <c r="L80" s="112" t="s">
        <v>349</v>
      </c>
      <c r="M80" s="10"/>
    </row>
    <row r="81" spans="1:13" x14ac:dyDescent="0.15">
      <c r="A81" s="96" t="s">
        <v>349</v>
      </c>
      <c r="B81" s="392"/>
      <c r="C81" s="393"/>
      <c r="D81" s="395"/>
      <c r="E81" s="408"/>
      <c r="F81" s="371"/>
      <c r="G81" s="367"/>
      <c r="H81" s="359"/>
      <c r="I81" s="110" t="s">
        <v>657</v>
      </c>
      <c r="J81" s="128" t="s">
        <v>1025</v>
      </c>
      <c r="K81" s="111" t="s">
        <v>722</v>
      </c>
      <c r="L81" s="112" t="s">
        <v>349</v>
      </c>
      <c r="M81" s="10"/>
    </row>
    <row r="82" spans="1:13" x14ac:dyDescent="0.15">
      <c r="A82" s="96" t="s">
        <v>349</v>
      </c>
      <c r="B82" s="392"/>
      <c r="C82" s="393"/>
      <c r="D82" s="395"/>
      <c r="E82" s="408"/>
      <c r="F82" s="371"/>
      <c r="G82" s="367"/>
      <c r="H82" s="359"/>
      <c r="I82" s="110" t="s">
        <v>682</v>
      </c>
      <c r="J82" s="128" t="s">
        <v>1026</v>
      </c>
      <c r="K82" s="111" t="s">
        <v>723</v>
      </c>
      <c r="L82" s="112" t="s">
        <v>724</v>
      </c>
      <c r="M82" s="10"/>
    </row>
    <row r="83" spans="1:13" x14ac:dyDescent="0.15">
      <c r="A83" s="96" t="s">
        <v>349</v>
      </c>
      <c r="B83" s="392"/>
      <c r="C83" s="393"/>
      <c r="D83" s="395"/>
      <c r="E83" s="408"/>
      <c r="F83" s="372"/>
      <c r="G83" s="368"/>
      <c r="H83" s="360"/>
      <c r="I83" s="110" t="s">
        <v>633</v>
      </c>
      <c r="J83" s="128" t="s">
        <v>1027</v>
      </c>
      <c r="K83" s="111" t="s">
        <v>634</v>
      </c>
      <c r="L83" s="112" t="s">
        <v>349</v>
      </c>
      <c r="M83" s="10"/>
    </row>
    <row r="84" spans="1:13" x14ac:dyDescent="0.15">
      <c r="A84" s="96" t="s">
        <v>349</v>
      </c>
      <c r="B84" s="392"/>
      <c r="C84" s="393"/>
      <c r="D84" s="395"/>
      <c r="E84" s="408"/>
      <c r="F84" s="370" t="s">
        <v>645</v>
      </c>
      <c r="G84" s="373" t="s">
        <v>1028</v>
      </c>
      <c r="H84" s="358" t="s">
        <v>725</v>
      </c>
      <c r="I84" s="110" t="s">
        <v>622</v>
      </c>
      <c r="J84" s="128" t="s">
        <v>1029</v>
      </c>
      <c r="K84" s="111" t="s">
        <v>675</v>
      </c>
      <c r="L84" s="112" t="s">
        <v>349</v>
      </c>
      <c r="M84" s="10"/>
    </row>
    <row r="85" spans="1:13" x14ac:dyDescent="0.15">
      <c r="A85" s="96" t="s">
        <v>349</v>
      </c>
      <c r="B85" s="392"/>
      <c r="C85" s="393"/>
      <c r="D85" s="395"/>
      <c r="E85" s="408"/>
      <c r="F85" s="371"/>
      <c r="G85" s="367"/>
      <c r="H85" s="359"/>
      <c r="I85" s="110" t="s">
        <v>625</v>
      </c>
      <c r="J85" s="128" t="s">
        <v>1030</v>
      </c>
      <c r="K85" s="111" t="s">
        <v>726</v>
      </c>
      <c r="L85" s="112" t="s">
        <v>349</v>
      </c>
      <c r="M85" s="10"/>
    </row>
    <row r="86" spans="1:13" x14ac:dyDescent="0.15">
      <c r="A86" s="96" t="s">
        <v>349</v>
      </c>
      <c r="B86" s="392"/>
      <c r="C86" s="393"/>
      <c r="D86" s="395"/>
      <c r="E86" s="408"/>
      <c r="F86" s="371"/>
      <c r="G86" s="367"/>
      <c r="H86" s="359"/>
      <c r="I86" s="110" t="s">
        <v>628</v>
      </c>
      <c r="J86" s="128" t="s">
        <v>1031</v>
      </c>
      <c r="K86" s="111" t="s">
        <v>727</v>
      </c>
      <c r="L86" s="112" t="s">
        <v>349</v>
      </c>
      <c r="M86" s="10"/>
    </row>
    <row r="87" spans="1:13" x14ac:dyDescent="0.15">
      <c r="A87" s="96" t="s">
        <v>349</v>
      </c>
      <c r="B87" s="392"/>
      <c r="C87" s="393"/>
      <c r="D87" s="395"/>
      <c r="E87" s="408"/>
      <c r="F87" s="371"/>
      <c r="G87" s="367"/>
      <c r="H87" s="359"/>
      <c r="I87" s="110" t="s">
        <v>630</v>
      </c>
      <c r="J87" s="128" t="s">
        <v>1032</v>
      </c>
      <c r="K87" s="111" t="s">
        <v>728</v>
      </c>
      <c r="L87" s="112" t="s">
        <v>349</v>
      </c>
      <c r="M87" s="10"/>
    </row>
    <row r="88" spans="1:13" x14ac:dyDescent="0.15">
      <c r="A88" s="96" t="s">
        <v>349</v>
      </c>
      <c r="B88" s="392"/>
      <c r="C88" s="393"/>
      <c r="D88" s="395"/>
      <c r="E88" s="408"/>
      <c r="F88" s="371"/>
      <c r="G88" s="367"/>
      <c r="H88" s="359"/>
      <c r="I88" s="110" t="s">
        <v>654</v>
      </c>
      <c r="J88" s="128" t="s">
        <v>1033</v>
      </c>
      <c r="K88" s="111" t="s">
        <v>683</v>
      </c>
      <c r="L88" s="112" t="s">
        <v>349</v>
      </c>
      <c r="M88" s="10"/>
    </row>
    <row r="89" spans="1:13" x14ac:dyDescent="0.15">
      <c r="A89" s="96" t="s">
        <v>349</v>
      </c>
      <c r="B89" s="392"/>
      <c r="C89" s="393"/>
      <c r="D89" s="395"/>
      <c r="E89" s="408"/>
      <c r="F89" s="371"/>
      <c r="G89" s="367"/>
      <c r="H89" s="359"/>
      <c r="I89" s="110" t="s">
        <v>657</v>
      </c>
      <c r="J89" s="128" t="s">
        <v>1034</v>
      </c>
      <c r="K89" s="111" t="s">
        <v>629</v>
      </c>
      <c r="L89" s="112" t="s">
        <v>349</v>
      </c>
      <c r="M89" s="10"/>
    </row>
    <row r="90" spans="1:13" x14ac:dyDescent="0.15">
      <c r="A90" s="96" t="s">
        <v>349</v>
      </c>
      <c r="B90" s="392"/>
      <c r="C90" s="394"/>
      <c r="D90" s="396"/>
      <c r="E90" s="409"/>
      <c r="F90" s="380"/>
      <c r="G90" s="381"/>
      <c r="H90" s="382"/>
      <c r="I90" s="71" t="s">
        <v>633</v>
      </c>
      <c r="J90" s="94" t="s">
        <v>1035</v>
      </c>
      <c r="K90" s="72" t="s">
        <v>634</v>
      </c>
      <c r="L90" s="73" t="s">
        <v>349</v>
      </c>
      <c r="M90" s="10"/>
    </row>
    <row r="91" spans="1:13" x14ac:dyDescent="0.15">
      <c r="A91" s="96" t="s">
        <v>349</v>
      </c>
      <c r="B91" s="392"/>
      <c r="C91" s="393" t="s">
        <v>964</v>
      </c>
      <c r="D91" s="395" t="s">
        <v>965</v>
      </c>
      <c r="E91" s="414" t="s">
        <v>1079</v>
      </c>
      <c r="F91" s="410" t="s">
        <v>618</v>
      </c>
      <c r="G91" s="411" t="s">
        <v>1036</v>
      </c>
      <c r="H91" s="359" t="s">
        <v>961</v>
      </c>
      <c r="I91" s="70" t="s">
        <v>622</v>
      </c>
      <c r="J91" s="127" t="s">
        <v>1038</v>
      </c>
      <c r="K91" s="66" t="s">
        <v>729</v>
      </c>
      <c r="L91" s="67" t="s">
        <v>349</v>
      </c>
      <c r="M91" s="10"/>
    </row>
    <row r="92" spans="1:13" x14ac:dyDescent="0.15">
      <c r="A92" s="96" t="s">
        <v>349</v>
      </c>
      <c r="B92" s="392"/>
      <c r="C92" s="393"/>
      <c r="D92" s="395"/>
      <c r="E92" s="414"/>
      <c r="F92" s="401"/>
      <c r="G92" s="404"/>
      <c r="H92" s="359"/>
      <c r="I92" s="110" t="s">
        <v>625</v>
      </c>
      <c r="J92" s="127" t="s">
        <v>1039</v>
      </c>
      <c r="K92" s="111" t="s">
        <v>730</v>
      </c>
      <c r="L92" s="112" t="s">
        <v>349</v>
      </c>
      <c r="M92" s="10"/>
    </row>
    <row r="93" spans="1:13" x14ac:dyDescent="0.15">
      <c r="A93" s="96" t="s">
        <v>349</v>
      </c>
      <c r="B93" s="392"/>
      <c r="C93" s="393"/>
      <c r="D93" s="395"/>
      <c r="E93" s="414"/>
      <c r="F93" s="401"/>
      <c r="G93" s="404"/>
      <c r="H93" s="359"/>
      <c r="I93" s="110" t="s">
        <v>628</v>
      </c>
      <c r="J93" s="127" t="s">
        <v>1040</v>
      </c>
      <c r="K93" s="111" t="s">
        <v>731</v>
      </c>
      <c r="L93" s="112" t="s">
        <v>349</v>
      </c>
      <c r="M93" s="10"/>
    </row>
    <row r="94" spans="1:13" x14ac:dyDescent="0.15">
      <c r="A94" s="96" t="s">
        <v>349</v>
      </c>
      <c r="B94" s="392"/>
      <c r="C94" s="393"/>
      <c r="D94" s="395"/>
      <c r="E94" s="414"/>
      <c r="F94" s="402"/>
      <c r="G94" s="405"/>
      <c r="H94" s="360"/>
      <c r="I94" s="110" t="s">
        <v>633</v>
      </c>
      <c r="J94" s="127" t="s">
        <v>1041</v>
      </c>
      <c r="K94" s="111" t="s">
        <v>112</v>
      </c>
      <c r="L94" s="112" t="s">
        <v>349</v>
      </c>
      <c r="M94" s="10"/>
    </row>
    <row r="95" spans="1:13" ht="15" customHeight="1" x14ac:dyDescent="0.15">
      <c r="A95" s="120" t="s">
        <v>349</v>
      </c>
      <c r="B95" s="392"/>
      <c r="C95" s="393"/>
      <c r="D95" s="395"/>
      <c r="E95" s="414"/>
      <c r="F95" s="410" t="s">
        <v>635</v>
      </c>
      <c r="G95" s="411" t="s">
        <v>1037</v>
      </c>
      <c r="H95" s="412" t="s">
        <v>732</v>
      </c>
      <c r="I95" s="70" t="s">
        <v>622</v>
      </c>
      <c r="J95" s="127" t="s">
        <v>1042</v>
      </c>
      <c r="K95" s="66" t="s">
        <v>733</v>
      </c>
      <c r="L95" s="121" t="s">
        <v>349</v>
      </c>
      <c r="M95" s="10"/>
    </row>
    <row r="96" spans="1:13" x14ac:dyDescent="0.15">
      <c r="A96" s="120" t="s">
        <v>349</v>
      </c>
      <c r="B96" s="392"/>
      <c r="C96" s="393"/>
      <c r="D96" s="395"/>
      <c r="E96" s="414"/>
      <c r="F96" s="401"/>
      <c r="G96" s="404"/>
      <c r="H96" s="412"/>
      <c r="I96" s="110" t="s">
        <v>625</v>
      </c>
      <c r="J96" s="127" t="s">
        <v>1043</v>
      </c>
      <c r="K96" s="111" t="s">
        <v>734</v>
      </c>
      <c r="L96" s="122" t="s">
        <v>349</v>
      </c>
      <c r="M96" s="10"/>
    </row>
    <row r="97" spans="1:13" x14ac:dyDescent="0.15">
      <c r="A97" s="120" t="s">
        <v>349</v>
      </c>
      <c r="B97" s="392"/>
      <c r="C97" s="393"/>
      <c r="D97" s="395"/>
      <c r="E97" s="414"/>
      <c r="F97" s="401"/>
      <c r="G97" s="404"/>
      <c r="H97" s="412"/>
      <c r="I97" s="110" t="s">
        <v>628</v>
      </c>
      <c r="J97" s="127" t="s">
        <v>1044</v>
      </c>
      <c r="K97" s="111" t="s">
        <v>735</v>
      </c>
      <c r="L97" s="122" t="s">
        <v>349</v>
      </c>
      <c r="M97" s="10"/>
    </row>
    <row r="98" spans="1:13" x14ac:dyDescent="0.15">
      <c r="A98" s="120" t="s">
        <v>349</v>
      </c>
      <c r="B98" s="392"/>
      <c r="C98" s="393"/>
      <c r="D98" s="395"/>
      <c r="E98" s="414"/>
      <c r="F98" s="401"/>
      <c r="G98" s="404"/>
      <c r="H98" s="412"/>
      <c r="I98" s="110" t="s">
        <v>630</v>
      </c>
      <c r="J98" s="127" t="s">
        <v>1045</v>
      </c>
      <c r="K98" s="111" t="s">
        <v>736</v>
      </c>
      <c r="L98" s="122" t="s">
        <v>349</v>
      </c>
      <c r="M98" s="10"/>
    </row>
    <row r="99" spans="1:13" x14ac:dyDescent="0.15">
      <c r="A99" s="120" t="s">
        <v>349</v>
      </c>
      <c r="B99" s="392"/>
      <c r="C99" s="393"/>
      <c r="D99" s="395"/>
      <c r="E99" s="414"/>
      <c r="F99" s="401"/>
      <c r="G99" s="404"/>
      <c r="H99" s="412"/>
      <c r="I99" s="110" t="s">
        <v>654</v>
      </c>
      <c r="J99" s="127" t="s">
        <v>1046</v>
      </c>
      <c r="K99" s="111" t="s">
        <v>737</v>
      </c>
      <c r="L99" s="122" t="s">
        <v>349</v>
      </c>
      <c r="M99" s="10"/>
    </row>
    <row r="100" spans="1:13" x14ac:dyDescent="0.15">
      <c r="A100" s="120" t="s">
        <v>349</v>
      </c>
      <c r="B100" s="392"/>
      <c r="C100" s="393"/>
      <c r="D100" s="395"/>
      <c r="E100" s="414"/>
      <c r="F100" s="401"/>
      <c r="G100" s="404"/>
      <c r="H100" s="412"/>
      <c r="I100" s="110" t="s">
        <v>656</v>
      </c>
      <c r="J100" s="127" t="s">
        <v>1047</v>
      </c>
      <c r="K100" s="111" t="s">
        <v>738</v>
      </c>
      <c r="L100" s="122" t="s">
        <v>349</v>
      </c>
      <c r="M100" s="10"/>
    </row>
    <row r="101" spans="1:13" x14ac:dyDescent="0.15">
      <c r="A101" s="120" t="s">
        <v>349</v>
      </c>
      <c r="B101" s="392"/>
      <c r="C101" s="393"/>
      <c r="D101" s="395"/>
      <c r="E101" s="414"/>
      <c r="F101" s="401"/>
      <c r="G101" s="404"/>
      <c r="H101" s="412"/>
      <c r="I101" s="110" t="s">
        <v>657</v>
      </c>
      <c r="J101" s="127" t="s">
        <v>1048</v>
      </c>
      <c r="K101" s="111" t="s">
        <v>739</v>
      </c>
      <c r="L101" s="123" t="s">
        <v>349</v>
      </c>
      <c r="M101" s="10"/>
    </row>
    <row r="102" spans="1:13" x14ac:dyDescent="0.15">
      <c r="A102" s="120" t="s">
        <v>349</v>
      </c>
      <c r="B102" s="392"/>
      <c r="C102" s="393"/>
      <c r="D102" s="395"/>
      <c r="E102" s="414"/>
      <c r="F102" s="402"/>
      <c r="G102" s="405"/>
      <c r="H102" s="413"/>
      <c r="I102" s="110" t="s">
        <v>633</v>
      </c>
      <c r="J102" s="127" t="s">
        <v>1049</v>
      </c>
      <c r="K102" s="111" t="s">
        <v>634</v>
      </c>
      <c r="L102" s="114" t="s">
        <v>740</v>
      </c>
      <c r="M102" s="10"/>
    </row>
    <row r="103" spans="1:13" ht="13.5" customHeight="1" x14ac:dyDescent="0.15">
      <c r="A103" s="120" t="s">
        <v>349</v>
      </c>
      <c r="B103" s="392"/>
      <c r="C103" s="393"/>
      <c r="D103" s="395"/>
      <c r="E103" s="414"/>
      <c r="F103" s="410" t="s">
        <v>643</v>
      </c>
      <c r="G103" s="411" t="s">
        <v>1075</v>
      </c>
      <c r="H103" s="406" t="s">
        <v>741</v>
      </c>
      <c r="I103" s="110" t="s">
        <v>52</v>
      </c>
      <c r="J103" s="128" t="s">
        <v>1169</v>
      </c>
      <c r="K103" s="111" t="s">
        <v>742</v>
      </c>
      <c r="L103" s="112" t="s">
        <v>349</v>
      </c>
      <c r="M103" s="10"/>
    </row>
    <row r="104" spans="1:13" x14ac:dyDescent="0.15">
      <c r="A104" s="120" t="s">
        <v>349</v>
      </c>
      <c r="B104" s="392"/>
      <c r="C104" s="393"/>
      <c r="D104" s="395"/>
      <c r="E104" s="414"/>
      <c r="F104" s="401"/>
      <c r="G104" s="404"/>
      <c r="H104" s="384"/>
      <c r="I104" s="110" t="s">
        <v>89</v>
      </c>
      <c r="J104" s="128" t="s">
        <v>1170</v>
      </c>
      <c r="K104" s="111" t="s">
        <v>743</v>
      </c>
      <c r="L104" s="112" t="s">
        <v>744</v>
      </c>
      <c r="M104" s="10"/>
    </row>
    <row r="105" spans="1:13" x14ac:dyDescent="0.15">
      <c r="A105" s="120" t="s">
        <v>349</v>
      </c>
      <c r="B105" s="392"/>
      <c r="C105" s="393"/>
      <c r="D105" s="395"/>
      <c r="E105" s="414"/>
      <c r="F105" s="402"/>
      <c r="G105" s="405"/>
      <c r="H105" s="385"/>
      <c r="I105" s="110" t="s">
        <v>633</v>
      </c>
      <c r="J105" s="128" t="s">
        <v>1050</v>
      </c>
      <c r="K105" s="111" t="s">
        <v>112</v>
      </c>
      <c r="L105" s="112" t="s">
        <v>349</v>
      </c>
      <c r="M105" s="10"/>
    </row>
    <row r="106" spans="1:13" x14ac:dyDescent="0.15">
      <c r="A106" s="120" t="s">
        <v>349</v>
      </c>
      <c r="B106" s="392"/>
      <c r="C106" s="394"/>
      <c r="D106" s="396"/>
      <c r="E106" s="415"/>
      <c r="F106" s="93" t="s">
        <v>641</v>
      </c>
      <c r="G106" s="131" t="s">
        <v>583</v>
      </c>
      <c r="H106" s="206" t="s">
        <v>745</v>
      </c>
      <c r="I106" s="71" t="s">
        <v>633</v>
      </c>
      <c r="J106" s="94" t="s">
        <v>585</v>
      </c>
      <c r="K106" s="72" t="s">
        <v>112</v>
      </c>
      <c r="L106" s="73" t="s">
        <v>349</v>
      </c>
      <c r="M106" s="10"/>
    </row>
    <row r="107" spans="1:13" ht="15" customHeight="1" x14ac:dyDescent="0.15">
      <c r="A107" s="96" t="s">
        <v>349</v>
      </c>
      <c r="B107" s="392"/>
      <c r="C107" s="374" t="s">
        <v>182</v>
      </c>
      <c r="D107" s="375" t="s">
        <v>966</v>
      </c>
      <c r="E107" s="407" t="s">
        <v>746</v>
      </c>
      <c r="F107" s="390" t="s">
        <v>618</v>
      </c>
      <c r="G107" s="369" t="s">
        <v>587</v>
      </c>
      <c r="H107" s="376" t="s">
        <v>132</v>
      </c>
      <c r="I107" s="70" t="s">
        <v>622</v>
      </c>
      <c r="J107" s="127" t="s">
        <v>588</v>
      </c>
      <c r="K107" s="66" t="s">
        <v>133</v>
      </c>
      <c r="L107" s="67" t="s">
        <v>349</v>
      </c>
      <c r="M107" s="10"/>
    </row>
    <row r="108" spans="1:13" ht="15" customHeight="1" x14ac:dyDescent="0.15">
      <c r="A108" s="96" t="s">
        <v>349</v>
      </c>
      <c r="B108" s="392"/>
      <c r="C108" s="393"/>
      <c r="D108" s="395"/>
      <c r="E108" s="408"/>
      <c r="F108" s="371"/>
      <c r="G108" s="367"/>
      <c r="H108" s="359"/>
      <c r="I108" s="110" t="s">
        <v>625</v>
      </c>
      <c r="J108" s="128" t="s">
        <v>589</v>
      </c>
      <c r="K108" s="111" t="s">
        <v>134</v>
      </c>
      <c r="L108" s="112" t="s">
        <v>349</v>
      </c>
      <c r="M108" s="10"/>
    </row>
    <row r="109" spans="1:13" x14ac:dyDescent="0.15">
      <c r="A109" s="96" t="s">
        <v>349</v>
      </c>
      <c r="B109" s="392"/>
      <c r="C109" s="393"/>
      <c r="D109" s="395"/>
      <c r="E109" s="408"/>
      <c r="F109" s="372"/>
      <c r="G109" s="368"/>
      <c r="H109" s="360"/>
      <c r="I109" s="110" t="s">
        <v>633</v>
      </c>
      <c r="J109" s="128" t="s">
        <v>590</v>
      </c>
      <c r="K109" s="111" t="s">
        <v>112</v>
      </c>
      <c r="L109" s="112" t="s">
        <v>349</v>
      </c>
      <c r="M109" s="10"/>
    </row>
    <row r="110" spans="1:13" x14ac:dyDescent="0.15">
      <c r="A110" s="96" t="s">
        <v>349</v>
      </c>
      <c r="B110" s="392"/>
      <c r="C110" s="393"/>
      <c r="D110" s="395"/>
      <c r="E110" s="408"/>
      <c r="F110" s="370" t="s">
        <v>635</v>
      </c>
      <c r="G110" s="373" t="s">
        <v>1089</v>
      </c>
      <c r="H110" s="358" t="s">
        <v>747</v>
      </c>
      <c r="I110" s="110" t="s">
        <v>622</v>
      </c>
      <c r="J110" s="128" t="s">
        <v>1171</v>
      </c>
      <c r="K110" s="111" t="s">
        <v>133</v>
      </c>
      <c r="L110" s="112" t="s">
        <v>349</v>
      </c>
      <c r="M110" s="10"/>
    </row>
    <row r="111" spans="1:13" x14ac:dyDescent="0.15">
      <c r="A111" s="96" t="s">
        <v>349</v>
      </c>
      <c r="B111" s="392"/>
      <c r="C111" s="393"/>
      <c r="D111" s="395"/>
      <c r="E111" s="408"/>
      <c r="F111" s="371"/>
      <c r="G111" s="367"/>
      <c r="H111" s="359"/>
      <c r="I111" s="110" t="s">
        <v>625</v>
      </c>
      <c r="J111" s="128" t="s">
        <v>1172</v>
      </c>
      <c r="K111" s="111" t="s">
        <v>134</v>
      </c>
      <c r="L111" s="112" t="s">
        <v>349</v>
      </c>
      <c r="M111" s="10"/>
    </row>
    <row r="112" spans="1:13" x14ac:dyDescent="0.15">
      <c r="A112" s="96" t="s">
        <v>349</v>
      </c>
      <c r="B112" s="392"/>
      <c r="C112" s="393"/>
      <c r="D112" s="395"/>
      <c r="E112" s="408"/>
      <c r="F112" s="372"/>
      <c r="G112" s="368"/>
      <c r="H112" s="360"/>
      <c r="I112" s="110" t="s">
        <v>633</v>
      </c>
      <c r="J112" s="128" t="s">
        <v>1173</v>
      </c>
      <c r="K112" s="111" t="s">
        <v>112</v>
      </c>
      <c r="L112" s="112" t="s">
        <v>349</v>
      </c>
      <c r="M112" s="10"/>
    </row>
    <row r="113" spans="1:13" ht="15" customHeight="1" x14ac:dyDescent="0.15">
      <c r="A113" s="96" t="s">
        <v>349</v>
      </c>
      <c r="B113" s="392"/>
      <c r="C113" s="393"/>
      <c r="D113" s="395"/>
      <c r="E113" s="408"/>
      <c r="F113" s="399" t="s">
        <v>310</v>
      </c>
      <c r="G113" s="366" t="s">
        <v>592</v>
      </c>
      <c r="H113" s="406" t="s">
        <v>748</v>
      </c>
      <c r="I113" s="110" t="s">
        <v>622</v>
      </c>
      <c r="J113" s="95" t="s">
        <v>594</v>
      </c>
      <c r="K113" s="90" t="s">
        <v>749</v>
      </c>
      <c r="L113" s="89" t="s">
        <v>349</v>
      </c>
      <c r="M113" s="10"/>
    </row>
    <row r="114" spans="1:13" x14ac:dyDescent="0.15">
      <c r="A114" s="96" t="s">
        <v>349</v>
      </c>
      <c r="B114" s="392"/>
      <c r="C114" s="394"/>
      <c r="D114" s="396"/>
      <c r="E114" s="409"/>
      <c r="F114" s="380"/>
      <c r="G114" s="381"/>
      <c r="H114" s="416"/>
      <c r="I114" s="71" t="s">
        <v>633</v>
      </c>
      <c r="J114" s="94" t="s">
        <v>596</v>
      </c>
      <c r="K114" s="72" t="s">
        <v>634</v>
      </c>
      <c r="L114" s="73" t="s">
        <v>349</v>
      </c>
      <c r="M114" s="10"/>
    </row>
    <row r="115" spans="1:13" x14ac:dyDescent="0.15">
      <c r="A115" s="96" t="s">
        <v>349</v>
      </c>
      <c r="B115" s="392"/>
      <c r="C115" s="393" t="s">
        <v>183</v>
      </c>
      <c r="D115" s="395" t="s">
        <v>967</v>
      </c>
      <c r="E115" s="378" t="s">
        <v>1077</v>
      </c>
      <c r="F115" s="370" t="s">
        <v>618</v>
      </c>
      <c r="G115" s="373" t="s">
        <v>1051</v>
      </c>
      <c r="H115" s="358" t="s">
        <v>750</v>
      </c>
      <c r="I115" s="70" t="s">
        <v>622</v>
      </c>
      <c r="J115" s="127" t="s">
        <v>1053</v>
      </c>
      <c r="K115" s="66" t="s">
        <v>751</v>
      </c>
      <c r="L115" s="67" t="s">
        <v>349</v>
      </c>
      <c r="M115" s="10"/>
    </row>
    <row r="116" spans="1:13" x14ac:dyDescent="0.15">
      <c r="A116" s="96" t="s">
        <v>349</v>
      </c>
      <c r="B116" s="392"/>
      <c r="C116" s="393"/>
      <c r="D116" s="395"/>
      <c r="E116" s="378"/>
      <c r="F116" s="371"/>
      <c r="G116" s="367"/>
      <c r="H116" s="359"/>
      <c r="I116" s="110" t="s">
        <v>625</v>
      </c>
      <c r="J116" s="127" t="s">
        <v>1054</v>
      </c>
      <c r="K116" s="111" t="s">
        <v>752</v>
      </c>
      <c r="L116" s="112" t="s">
        <v>349</v>
      </c>
      <c r="M116" s="10"/>
    </row>
    <row r="117" spans="1:13" x14ac:dyDescent="0.15">
      <c r="A117" s="96" t="s">
        <v>349</v>
      </c>
      <c r="B117" s="392"/>
      <c r="C117" s="393"/>
      <c r="D117" s="395"/>
      <c r="E117" s="378"/>
      <c r="F117" s="371"/>
      <c r="G117" s="367"/>
      <c r="H117" s="359"/>
      <c r="I117" s="110" t="s">
        <v>628</v>
      </c>
      <c r="J117" s="127" t="s">
        <v>1055</v>
      </c>
      <c r="K117" s="111" t="s">
        <v>135</v>
      </c>
      <c r="L117" s="112" t="s">
        <v>349</v>
      </c>
      <c r="M117" s="10"/>
    </row>
    <row r="118" spans="1:13" x14ac:dyDescent="0.15">
      <c r="A118" s="96" t="s">
        <v>349</v>
      </c>
      <c r="B118" s="392"/>
      <c r="C118" s="393"/>
      <c r="D118" s="395"/>
      <c r="E118" s="378"/>
      <c r="F118" s="371"/>
      <c r="G118" s="367"/>
      <c r="H118" s="359"/>
      <c r="I118" s="110" t="s">
        <v>630</v>
      </c>
      <c r="J118" s="127" t="s">
        <v>1056</v>
      </c>
      <c r="K118" s="111" t="s">
        <v>753</v>
      </c>
      <c r="L118" s="112" t="s">
        <v>349</v>
      </c>
      <c r="M118" s="10"/>
    </row>
    <row r="119" spans="1:13" x14ac:dyDescent="0.15">
      <c r="A119" s="96" t="s">
        <v>349</v>
      </c>
      <c r="B119" s="392"/>
      <c r="C119" s="393"/>
      <c r="D119" s="395"/>
      <c r="E119" s="378"/>
      <c r="F119" s="372"/>
      <c r="G119" s="368"/>
      <c r="H119" s="360"/>
      <c r="I119" s="110" t="s">
        <v>633</v>
      </c>
      <c r="J119" s="127" t="s">
        <v>1057</v>
      </c>
      <c r="K119" s="111" t="s">
        <v>112</v>
      </c>
      <c r="L119" s="112" t="s">
        <v>349</v>
      </c>
      <c r="M119" s="10"/>
    </row>
    <row r="120" spans="1:13" ht="15" customHeight="1" x14ac:dyDescent="0.15">
      <c r="A120" s="96" t="s">
        <v>349</v>
      </c>
      <c r="B120" s="392"/>
      <c r="C120" s="393"/>
      <c r="D120" s="395"/>
      <c r="E120" s="378"/>
      <c r="F120" s="370" t="s">
        <v>635</v>
      </c>
      <c r="G120" s="373" t="s">
        <v>1052</v>
      </c>
      <c r="H120" s="358" t="s">
        <v>754</v>
      </c>
      <c r="I120" s="110" t="s">
        <v>622</v>
      </c>
      <c r="J120" s="128" t="s">
        <v>1058</v>
      </c>
      <c r="K120" s="111" t="s">
        <v>755</v>
      </c>
      <c r="L120" s="114" t="s">
        <v>349</v>
      </c>
      <c r="M120" s="10"/>
    </row>
    <row r="121" spans="1:13" ht="15" customHeight="1" x14ac:dyDescent="0.15">
      <c r="A121" s="96" t="s">
        <v>349</v>
      </c>
      <c r="B121" s="392"/>
      <c r="C121" s="393"/>
      <c r="D121" s="395"/>
      <c r="E121" s="378"/>
      <c r="F121" s="393"/>
      <c r="G121" s="395"/>
      <c r="H121" s="359"/>
      <c r="I121" s="110" t="s">
        <v>625</v>
      </c>
      <c r="J121" s="128" t="s">
        <v>1059</v>
      </c>
      <c r="K121" s="111" t="s">
        <v>756</v>
      </c>
      <c r="L121" s="112" t="s">
        <v>349</v>
      </c>
      <c r="M121" s="10"/>
    </row>
    <row r="122" spans="1:13" ht="15" customHeight="1" x14ac:dyDescent="0.15">
      <c r="A122" s="96" t="s">
        <v>349</v>
      </c>
      <c r="B122" s="392"/>
      <c r="C122" s="393"/>
      <c r="D122" s="395"/>
      <c r="E122" s="378"/>
      <c r="F122" s="393"/>
      <c r="G122" s="395"/>
      <c r="H122" s="359"/>
      <c r="I122" s="110" t="s">
        <v>65</v>
      </c>
      <c r="J122" s="128" t="s">
        <v>1182</v>
      </c>
      <c r="K122" s="111" t="s">
        <v>311</v>
      </c>
      <c r="L122" s="112" t="s">
        <v>349</v>
      </c>
      <c r="M122" s="10"/>
    </row>
    <row r="123" spans="1:13" x14ac:dyDescent="0.15">
      <c r="A123" s="96" t="s">
        <v>349</v>
      </c>
      <c r="B123" s="392"/>
      <c r="C123" s="393"/>
      <c r="D123" s="395"/>
      <c r="E123" s="378"/>
      <c r="F123" s="393"/>
      <c r="G123" s="395"/>
      <c r="H123" s="359"/>
      <c r="I123" s="110" t="s">
        <v>66</v>
      </c>
      <c r="J123" s="128" t="s">
        <v>1183</v>
      </c>
      <c r="K123" s="111" t="s">
        <v>757</v>
      </c>
      <c r="L123" s="112" t="s">
        <v>349</v>
      </c>
      <c r="M123" s="10"/>
    </row>
    <row r="124" spans="1:13" x14ac:dyDescent="0.15">
      <c r="A124" s="96" t="s">
        <v>349</v>
      </c>
      <c r="B124" s="392"/>
      <c r="C124" s="393"/>
      <c r="D124" s="395"/>
      <c r="E124" s="378"/>
      <c r="F124" s="393"/>
      <c r="G124" s="395"/>
      <c r="H124" s="359"/>
      <c r="I124" s="113" t="s">
        <v>633</v>
      </c>
      <c r="J124" s="95" t="s">
        <v>1060</v>
      </c>
      <c r="K124" s="90" t="s">
        <v>634</v>
      </c>
      <c r="L124" s="89" t="s">
        <v>349</v>
      </c>
      <c r="M124" s="10"/>
    </row>
    <row r="125" spans="1:13" ht="15" customHeight="1" x14ac:dyDescent="0.15">
      <c r="A125" s="115" t="s">
        <v>645</v>
      </c>
      <c r="B125" s="417" t="s">
        <v>442</v>
      </c>
      <c r="C125" s="374" t="s">
        <v>618</v>
      </c>
      <c r="D125" s="375" t="s">
        <v>1078</v>
      </c>
      <c r="E125" s="407" t="s">
        <v>1076</v>
      </c>
      <c r="F125" s="374" t="s">
        <v>618</v>
      </c>
      <c r="G125" s="375" t="s">
        <v>1215</v>
      </c>
      <c r="H125" s="376" t="s">
        <v>758</v>
      </c>
      <c r="I125" s="105" t="s">
        <v>622</v>
      </c>
      <c r="J125" s="126" t="s">
        <v>1195</v>
      </c>
      <c r="K125" s="106" t="s">
        <v>629</v>
      </c>
      <c r="L125" s="107" t="s">
        <v>606</v>
      </c>
      <c r="M125" s="10"/>
    </row>
    <row r="126" spans="1:13" ht="15" customHeight="1" x14ac:dyDescent="0.15">
      <c r="A126" s="96" t="s">
        <v>349</v>
      </c>
      <c r="B126" s="418"/>
      <c r="C126" s="393"/>
      <c r="D126" s="395"/>
      <c r="E126" s="408"/>
      <c r="F126" s="371"/>
      <c r="G126" s="367"/>
      <c r="H126" s="359"/>
      <c r="I126" s="110" t="s">
        <v>625</v>
      </c>
      <c r="J126" s="128" t="s">
        <v>1196</v>
      </c>
      <c r="K126" s="111" t="s">
        <v>759</v>
      </c>
      <c r="L126" s="117" t="s">
        <v>760</v>
      </c>
      <c r="M126" s="10"/>
    </row>
    <row r="127" spans="1:13" ht="15" customHeight="1" x14ac:dyDescent="0.15">
      <c r="A127" s="96" t="s">
        <v>349</v>
      </c>
      <c r="B127" s="418"/>
      <c r="C127" s="393"/>
      <c r="D127" s="395"/>
      <c r="E127" s="408"/>
      <c r="F127" s="371"/>
      <c r="G127" s="367"/>
      <c r="H127" s="359"/>
      <c r="I127" s="110" t="s">
        <v>628</v>
      </c>
      <c r="J127" s="128" t="s">
        <v>1197</v>
      </c>
      <c r="K127" s="111" t="s">
        <v>761</v>
      </c>
      <c r="L127" s="112" t="s">
        <v>762</v>
      </c>
      <c r="M127" s="10"/>
    </row>
    <row r="128" spans="1:13" ht="15" customHeight="1" x14ac:dyDescent="0.15">
      <c r="A128" s="96" t="s">
        <v>349</v>
      </c>
      <c r="B128" s="418"/>
      <c r="C128" s="393"/>
      <c r="D128" s="395"/>
      <c r="E128" s="408"/>
      <c r="F128" s="371"/>
      <c r="G128" s="367"/>
      <c r="H128" s="359"/>
      <c r="I128" s="110" t="s">
        <v>630</v>
      </c>
      <c r="J128" s="128" t="s">
        <v>1198</v>
      </c>
      <c r="K128" s="111" t="s">
        <v>686</v>
      </c>
      <c r="L128" s="112" t="s">
        <v>349</v>
      </c>
      <c r="M128" s="10"/>
    </row>
    <row r="129" spans="1:13" ht="15" customHeight="1" x14ac:dyDescent="0.15">
      <c r="A129" s="96" t="s">
        <v>349</v>
      </c>
      <c r="B129" s="418"/>
      <c r="C129" s="393"/>
      <c r="D129" s="395"/>
      <c r="E129" s="408"/>
      <c r="F129" s="371"/>
      <c r="G129" s="367"/>
      <c r="H129" s="359"/>
      <c r="I129" s="110" t="s">
        <v>654</v>
      </c>
      <c r="J129" s="128" t="s">
        <v>1199</v>
      </c>
      <c r="K129" s="111" t="s">
        <v>671</v>
      </c>
      <c r="L129" s="112" t="s">
        <v>609</v>
      </c>
      <c r="M129" s="10"/>
    </row>
    <row r="130" spans="1:13" ht="15" customHeight="1" x14ac:dyDescent="0.15">
      <c r="A130" s="96" t="s">
        <v>349</v>
      </c>
      <c r="B130" s="418"/>
      <c r="C130" s="393"/>
      <c r="D130" s="395"/>
      <c r="E130" s="408"/>
      <c r="F130" s="372"/>
      <c r="G130" s="368"/>
      <c r="H130" s="360"/>
      <c r="I130" s="110" t="s">
        <v>633</v>
      </c>
      <c r="J130" s="128" t="s">
        <v>1200</v>
      </c>
      <c r="K130" s="111" t="s">
        <v>634</v>
      </c>
      <c r="L130" s="112" t="s">
        <v>349</v>
      </c>
      <c r="M130" s="10"/>
    </row>
    <row r="131" spans="1:13" ht="15" customHeight="1" x14ac:dyDescent="0.15">
      <c r="A131" s="96" t="s">
        <v>349</v>
      </c>
      <c r="B131" s="418"/>
      <c r="C131" s="393"/>
      <c r="D131" s="395"/>
      <c r="E131" s="408"/>
      <c r="F131" s="370" t="s">
        <v>635</v>
      </c>
      <c r="G131" s="373" t="s">
        <v>1216</v>
      </c>
      <c r="H131" s="358" t="s">
        <v>763</v>
      </c>
      <c r="I131" s="110" t="s">
        <v>622</v>
      </c>
      <c r="J131" s="128" t="s">
        <v>1201</v>
      </c>
      <c r="K131" s="111" t="s">
        <v>631</v>
      </c>
      <c r="L131" s="112" t="s">
        <v>349</v>
      </c>
      <c r="M131" s="10"/>
    </row>
    <row r="132" spans="1:13" ht="15" customHeight="1" x14ac:dyDescent="0.15">
      <c r="A132" s="96" t="s">
        <v>349</v>
      </c>
      <c r="B132" s="418"/>
      <c r="C132" s="393"/>
      <c r="D132" s="395"/>
      <c r="E132" s="408"/>
      <c r="F132" s="371"/>
      <c r="G132" s="367"/>
      <c r="H132" s="359"/>
      <c r="I132" s="110" t="s">
        <v>89</v>
      </c>
      <c r="J132" s="128" t="s">
        <v>1203</v>
      </c>
      <c r="K132" s="111" t="s">
        <v>764</v>
      </c>
      <c r="L132" s="112" t="s">
        <v>765</v>
      </c>
      <c r="M132" s="10"/>
    </row>
    <row r="133" spans="1:13" ht="15" customHeight="1" x14ac:dyDescent="0.15">
      <c r="A133" s="96" t="s">
        <v>349</v>
      </c>
      <c r="B133" s="418"/>
      <c r="C133" s="393"/>
      <c r="D133" s="395"/>
      <c r="E133" s="408"/>
      <c r="F133" s="372"/>
      <c r="G133" s="368"/>
      <c r="H133" s="360"/>
      <c r="I133" s="110" t="s">
        <v>633</v>
      </c>
      <c r="J133" s="128" t="s">
        <v>1202</v>
      </c>
      <c r="K133" s="111" t="s">
        <v>634</v>
      </c>
      <c r="L133" s="112" t="s">
        <v>349</v>
      </c>
      <c r="M133" s="10"/>
    </row>
    <row r="134" spans="1:13" ht="15" customHeight="1" x14ac:dyDescent="0.15">
      <c r="A134" s="97" t="s">
        <v>349</v>
      </c>
      <c r="B134" s="419"/>
      <c r="C134" s="394"/>
      <c r="D134" s="396"/>
      <c r="E134" s="409"/>
      <c r="F134" s="93" t="s">
        <v>310</v>
      </c>
      <c r="G134" s="131" t="s">
        <v>612</v>
      </c>
      <c r="H134" s="206" t="s">
        <v>766</v>
      </c>
      <c r="I134" s="71" t="s">
        <v>633</v>
      </c>
      <c r="J134" s="130" t="s">
        <v>614</v>
      </c>
      <c r="K134" s="68" t="s">
        <v>634</v>
      </c>
      <c r="L134" s="69" t="s">
        <v>349</v>
      </c>
      <c r="M134" s="10"/>
    </row>
    <row r="135" spans="1:13" x14ac:dyDescent="0.15">
      <c r="A135" s="124" t="s">
        <v>641</v>
      </c>
      <c r="B135" s="230" t="s">
        <v>634</v>
      </c>
      <c r="C135" s="28" t="s">
        <v>349</v>
      </c>
      <c r="D135" s="125" t="s">
        <v>615</v>
      </c>
      <c r="E135" s="207" t="s">
        <v>634</v>
      </c>
      <c r="F135" s="28" t="s">
        <v>349</v>
      </c>
      <c r="G135" s="125" t="s">
        <v>616</v>
      </c>
      <c r="H135" s="207" t="s">
        <v>634</v>
      </c>
      <c r="I135" s="74" t="s">
        <v>633</v>
      </c>
      <c r="J135" s="129" t="s">
        <v>617</v>
      </c>
      <c r="K135" s="75" t="s">
        <v>634</v>
      </c>
      <c r="L135" s="76" t="s">
        <v>349</v>
      </c>
      <c r="M135" s="10"/>
    </row>
    <row r="136" spans="1:13" x14ac:dyDescent="0.15">
      <c r="C136" s="103"/>
      <c r="D136" s="103"/>
      <c r="E136" s="104"/>
    </row>
    <row r="137" spans="1:13" x14ac:dyDescent="0.15">
      <c r="C137" s="103"/>
      <c r="D137" s="103"/>
      <c r="E137" s="104"/>
    </row>
    <row r="138" spans="1:13" x14ac:dyDescent="0.15">
      <c r="C138" s="103"/>
      <c r="D138" s="103"/>
      <c r="E138" s="104"/>
    </row>
    <row r="139" spans="1:13" x14ac:dyDescent="0.15">
      <c r="C139" s="103"/>
      <c r="D139" s="103"/>
      <c r="E139" s="104"/>
    </row>
    <row r="140" spans="1:13" x14ac:dyDescent="0.15">
      <c r="C140" s="103"/>
      <c r="D140" s="103"/>
      <c r="E140" s="104"/>
    </row>
    <row r="141" spans="1:13" x14ac:dyDescent="0.15">
      <c r="C141" s="103"/>
      <c r="D141" s="103"/>
      <c r="E141" s="104"/>
    </row>
    <row r="142" spans="1:13" x14ac:dyDescent="0.15">
      <c r="C142" s="103"/>
      <c r="D142" s="103"/>
      <c r="E142" s="104"/>
    </row>
    <row r="143" spans="1:13" x14ac:dyDescent="0.15">
      <c r="C143" s="103"/>
      <c r="D143" s="103"/>
      <c r="E143" s="104"/>
    </row>
    <row r="144" spans="1:13" x14ac:dyDescent="0.15">
      <c r="C144" s="103"/>
      <c r="D144" s="103"/>
      <c r="E144" s="104"/>
    </row>
    <row r="145" spans="3:5" x14ac:dyDescent="0.15">
      <c r="C145" s="103"/>
      <c r="D145" s="103"/>
      <c r="E145" s="104"/>
    </row>
    <row r="146" spans="3:5" x14ac:dyDescent="0.15">
      <c r="C146" s="103"/>
      <c r="D146" s="103"/>
      <c r="E146" s="104"/>
    </row>
    <row r="147" spans="3:5" x14ac:dyDescent="0.15">
      <c r="C147" s="103"/>
      <c r="D147" s="103"/>
      <c r="E147" s="104"/>
    </row>
    <row r="148" spans="3:5" x14ac:dyDescent="0.15">
      <c r="C148" s="103"/>
      <c r="D148" s="103"/>
      <c r="E148" s="104"/>
    </row>
    <row r="149" spans="3:5" x14ac:dyDescent="0.15">
      <c r="C149" s="103"/>
      <c r="D149" s="103"/>
      <c r="E149" s="104"/>
    </row>
    <row r="150" spans="3:5" x14ac:dyDescent="0.15">
      <c r="C150" s="103"/>
      <c r="D150" s="103"/>
      <c r="E150" s="104"/>
    </row>
    <row r="151" spans="3:5" x14ac:dyDescent="0.15">
      <c r="C151" s="103"/>
      <c r="D151" s="103"/>
      <c r="E151" s="104"/>
    </row>
    <row r="152" spans="3:5" x14ac:dyDescent="0.15">
      <c r="C152" s="103"/>
      <c r="D152" s="103"/>
      <c r="E152" s="104"/>
    </row>
    <row r="153" spans="3:5" x14ac:dyDescent="0.15">
      <c r="C153" s="103"/>
      <c r="D153" s="103"/>
      <c r="E153" s="104"/>
    </row>
    <row r="154" spans="3:5" x14ac:dyDescent="0.15">
      <c r="C154" s="103"/>
      <c r="D154" s="103"/>
      <c r="E154" s="104"/>
    </row>
    <row r="155" spans="3:5" x14ac:dyDescent="0.15">
      <c r="C155" s="103"/>
      <c r="D155" s="103"/>
      <c r="E155" s="104"/>
    </row>
    <row r="156" spans="3:5" x14ac:dyDescent="0.15">
      <c r="C156" s="103"/>
      <c r="D156" s="103"/>
      <c r="E156" s="104"/>
    </row>
    <row r="157" spans="3:5" x14ac:dyDescent="0.15">
      <c r="C157" s="103"/>
      <c r="D157" s="103"/>
      <c r="E157" s="104"/>
    </row>
    <row r="158" spans="3:5" x14ac:dyDescent="0.15">
      <c r="C158" s="103"/>
      <c r="D158" s="103"/>
      <c r="E158" s="104"/>
    </row>
    <row r="159" spans="3:5" x14ac:dyDescent="0.15">
      <c r="C159" s="103"/>
      <c r="D159" s="103"/>
      <c r="E159" s="104"/>
    </row>
    <row r="160" spans="3:5" x14ac:dyDescent="0.15">
      <c r="C160" s="103"/>
      <c r="D160" s="103"/>
      <c r="E160" s="104"/>
    </row>
    <row r="161" spans="3:5" x14ac:dyDescent="0.15">
      <c r="C161" s="103"/>
      <c r="D161" s="103"/>
      <c r="E161" s="104"/>
    </row>
    <row r="162" spans="3:5" x14ac:dyDescent="0.15">
      <c r="C162" s="103"/>
      <c r="D162" s="103"/>
      <c r="E162" s="104"/>
    </row>
    <row r="163" spans="3:5" x14ac:dyDescent="0.15">
      <c r="C163" s="103"/>
      <c r="D163" s="103"/>
      <c r="E163" s="104"/>
    </row>
    <row r="164" spans="3:5" x14ac:dyDescent="0.15">
      <c r="C164" s="103"/>
      <c r="D164" s="103"/>
      <c r="E164" s="104"/>
    </row>
    <row r="165" spans="3:5" x14ac:dyDescent="0.15">
      <c r="C165" s="103"/>
      <c r="D165" s="103"/>
      <c r="E165" s="104"/>
    </row>
    <row r="166" spans="3:5" x14ac:dyDescent="0.15">
      <c r="C166" s="103"/>
      <c r="D166" s="103"/>
      <c r="E166" s="104"/>
    </row>
    <row r="167" spans="3:5" x14ac:dyDescent="0.15">
      <c r="C167" s="103"/>
      <c r="D167" s="103"/>
      <c r="E167" s="104"/>
    </row>
    <row r="168" spans="3:5" x14ac:dyDescent="0.15">
      <c r="C168" s="103"/>
      <c r="D168" s="103"/>
      <c r="E168" s="104"/>
    </row>
    <row r="169" spans="3:5" x14ac:dyDescent="0.15">
      <c r="C169" s="103"/>
      <c r="D169" s="103"/>
      <c r="E169" s="104"/>
    </row>
    <row r="170" spans="3:5" x14ac:dyDescent="0.15">
      <c r="C170" s="103"/>
      <c r="D170" s="103"/>
      <c r="E170" s="104"/>
    </row>
    <row r="171" spans="3:5" x14ac:dyDescent="0.15">
      <c r="C171" s="103"/>
      <c r="D171" s="103"/>
      <c r="E171" s="104"/>
    </row>
    <row r="172" spans="3:5" x14ac:dyDescent="0.15">
      <c r="C172" s="103"/>
      <c r="D172" s="103"/>
      <c r="E172" s="104"/>
    </row>
    <row r="173" spans="3:5" x14ac:dyDescent="0.15">
      <c r="C173" s="103"/>
      <c r="D173" s="103"/>
      <c r="E173" s="104"/>
    </row>
    <row r="174" spans="3:5" x14ac:dyDescent="0.15">
      <c r="C174" s="103"/>
      <c r="D174" s="103"/>
      <c r="E174" s="104"/>
    </row>
    <row r="175" spans="3:5" x14ac:dyDescent="0.15">
      <c r="C175" s="103"/>
      <c r="D175" s="103"/>
      <c r="E175" s="104"/>
    </row>
    <row r="176" spans="3:5" x14ac:dyDescent="0.15">
      <c r="C176" s="103"/>
      <c r="D176" s="103"/>
      <c r="E176" s="104"/>
    </row>
    <row r="177" spans="3:5" x14ac:dyDescent="0.15">
      <c r="C177" s="103"/>
      <c r="D177" s="103"/>
      <c r="E177" s="104"/>
    </row>
    <row r="178" spans="3:5" x14ac:dyDescent="0.15">
      <c r="C178" s="103"/>
      <c r="D178" s="103"/>
      <c r="E178" s="104"/>
    </row>
    <row r="179" spans="3:5" x14ac:dyDescent="0.15">
      <c r="C179" s="103"/>
      <c r="D179" s="103"/>
      <c r="E179" s="104"/>
    </row>
    <row r="180" spans="3:5" x14ac:dyDescent="0.15">
      <c r="C180" s="103"/>
      <c r="D180" s="103"/>
      <c r="E180" s="104"/>
    </row>
    <row r="181" spans="3:5" x14ac:dyDescent="0.15">
      <c r="C181" s="103"/>
      <c r="D181" s="103"/>
      <c r="E181" s="104"/>
    </row>
    <row r="182" spans="3:5" x14ac:dyDescent="0.15">
      <c r="C182" s="103"/>
      <c r="D182" s="103"/>
      <c r="E182" s="104"/>
    </row>
    <row r="183" spans="3:5" x14ac:dyDescent="0.15">
      <c r="C183" s="103"/>
      <c r="D183" s="103"/>
      <c r="E183" s="104"/>
    </row>
    <row r="184" spans="3:5" x14ac:dyDescent="0.15">
      <c r="C184" s="103"/>
      <c r="D184" s="103"/>
      <c r="E184" s="104"/>
    </row>
    <row r="185" spans="3:5" x14ac:dyDescent="0.15">
      <c r="C185" s="103"/>
      <c r="D185" s="103"/>
      <c r="E185" s="104"/>
    </row>
    <row r="186" spans="3:5" x14ac:dyDescent="0.15">
      <c r="C186" s="103"/>
      <c r="D186" s="103"/>
      <c r="E186" s="104"/>
    </row>
    <row r="187" spans="3:5" x14ac:dyDescent="0.15">
      <c r="C187" s="103"/>
      <c r="D187" s="103"/>
      <c r="E187" s="104"/>
    </row>
    <row r="188" spans="3:5" x14ac:dyDescent="0.15">
      <c r="C188" s="103"/>
      <c r="D188" s="103"/>
      <c r="E188" s="104"/>
    </row>
    <row r="189" spans="3:5" x14ac:dyDescent="0.15">
      <c r="C189" s="103"/>
      <c r="D189" s="103"/>
      <c r="E189" s="104"/>
    </row>
    <row r="190" spans="3:5" x14ac:dyDescent="0.15">
      <c r="C190" s="103"/>
      <c r="D190" s="103"/>
      <c r="E190" s="104"/>
    </row>
    <row r="191" spans="3:5" x14ac:dyDescent="0.15">
      <c r="C191" s="103"/>
      <c r="D191" s="103"/>
      <c r="E191" s="104"/>
    </row>
    <row r="192" spans="3:5" x14ac:dyDescent="0.15">
      <c r="C192" s="103"/>
      <c r="D192" s="103"/>
      <c r="E192" s="104"/>
    </row>
    <row r="193" spans="3:5" x14ac:dyDescent="0.15">
      <c r="C193" s="103"/>
      <c r="D193" s="103"/>
      <c r="E193" s="104"/>
    </row>
    <row r="194" spans="3:5" x14ac:dyDescent="0.15">
      <c r="C194" s="103"/>
      <c r="D194" s="103"/>
      <c r="E194" s="104"/>
    </row>
    <row r="195" spans="3:5" x14ac:dyDescent="0.15">
      <c r="C195" s="103"/>
      <c r="D195" s="103"/>
      <c r="E195" s="104"/>
    </row>
    <row r="196" spans="3:5" x14ac:dyDescent="0.15">
      <c r="C196" s="103"/>
      <c r="D196" s="103"/>
      <c r="E196" s="104"/>
    </row>
    <row r="197" spans="3:5" x14ac:dyDescent="0.15">
      <c r="C197" s="103"/>
      <c r="D197" s="103"/>
      <c r="E197" s="104"/>
    </row>
    <row r="198" spans="3:5" x14ac:dyDescent="0.15">
      <c r="C198" s="103"/>
      <c r="D198" s="103"/>
      <c r="E198" s="104"/>
    </row>
    <row r="199" spans="3:5" x14ac:dyDescent="0.15">
      <c r="C199" s="103"/>
      <c r="D199" s="103"/>
      <c r="E199" s="104"/>
    </row>
    <row r="200" spans="3:5" x14ac:dyDescent="0.15">
      <c r="C200" s="103"/>
      <c r="D200" s="103"/>
      <c r="E200" s="104"/>
    </row>
    <row r="201" spans="3:5" x14ac:dyDescent="0.15">
      <c r="C201" s="103"/>
      <c r="D201" s="103"/>
      <c r="E201" s="104"/>
    </row>
    <row r="202" spans="3:5" x14ac:dyDescent="0.15">
      <c r="C202" s="103"/>
      <c r="D202" s="103"/>
      <c r="E202" s="104"/>
    </row>
    <row r="203" spans="3:5" x14ac:dyDescent="0.15">
      <c r="C203" s="103"/>
      <c r="D203" s="103"/>
      <c r="E203" s="104"/>
    </row>
    <row r="204" spans="3:5" x14ac:dyDescent="0.15">
      <c r="C204" s="103"/>
      <c r="D204" s="103"/>
      <c r="E204" s="104"/>
    </row>
    <row r="205" spans="3:5" x14ac:dyDescent="0.15">
      <c r="C205" s="103"/>
      <c r="D205" s="103"/>
      <c r="E205" s="104"/>
    </row>
    <row r="206" spans="3:5" x14ac:dyDescent="0.15">
      <c r="C206" s="103"/>
      <c r="D206" s="103"/>
      <c r="E206" s="104"/>
    </row>
    <row r="207" spans="3:5" x14ac:dyDescent="0.15">
      <c r="C207" s="103"/>
      <c r="D207" s="103"/>
      <c r="E207" s="104"/>
    </row>
    <row r="208" spans="3:5" x14ac:dyDescent="0.15">
      <c r="C208" s="103"/>
      <c r="D208" s="103"/>
      <c r="E208" s="104"/>
    </row>
    <row r="209" spans="3:5" x14ac:dyDescent="0.15">
      <c r="C209" s="103"/>
      <c r="D209" s="103"/>
      <c r="E209" s="104"/>
    </row>
    <row r="210" spans="3:5" x14ac:dyDescent="0.15">
      <c r="C210" s="103"/>
      <c r="D210" s="103"/>
      <c r="E210" s="104"/>
    </row>
    <row r="211" spans="3:5" x14ac:dyDescent="0.15">
      <c r="C211" s="103"/>
      <c r="D211" s="103"/>
      <c r="E211" s="104"/>
    </row>
    <row r="212" spans="3:5" x14ac:dyDescent="0.15">
      <c r="C212" s="103"/>
      <c r="D212" s="103"/>
      <c r="E212" s="104"/>
    </row>
    <row r="213" spans="3:5" x14ac:dyDescent="0.15">
      <c r="C213" s="103"/>
      <c r="D213" s="103"/>
      <c r="E213" s="104"/>
    </row>
    <row r="214" spans="3:5" x14ac:dyDescent="0.15">
      <c r="C214" s="103"/>
      <c r="D214" s="103"/>
      <c r="E214" s="104"/>
    </row>
    <row r="215" spans="3:5" x14ac:dyDescent="0.15">
      <c r="C215" s="103"/>
      <c r="D215" s="103"/>
      <c r="E215" s="104"/>
    </row>
    <row r="216" spans="3:5" x14ac:dyDescent="0.15">
      <c r="C216" s="103"/>
      <c r="D216" s="103"/>
      <c r="E216" s="104"/>
    </row>
    <row r="217" spans="3:5" x14ac:dyDescent="0.15">
      <c r="C217" s="103"/>
      <c r="D217" s="103"/>
      <c r="E217" s="104"/>
    </row>
    <row r="218" spans="3:5" x14ac:dyDescent="0.15">
      <c r="C218" s="103"/>
      <c r="D218" s="103"/>
      <c r="E218" s="104"/>
    </row>
    <row r="219" spans="3:5" x14ac:dyDescent="0.15">
      <c r="C219" s="103"/>
      <c r="D219" s="103"/>
      <c r="E219" s="104"/>
    </row>
    <row r="220" spans="3:5" x14ac:dyDescent="0.15">
      <c r="C220" s="103"/>
      <c r="D220" s="103"/>
      <c r="E220" s="104"/>
    </row>
    <row r="221" spans="3:5" x14ac:dyDescent="0.15">
      <c r="C221" s="103"/>
      <c r="D221" s="103"/>
      <c r="E221" s="104"/>
    </row>
    <row r="222" spans="3:5" x14ac:dyDescent="0.15">
      <c r="C222" s="103"/>
      <c r="D222" s="103"/>
      <c r="E222" s="104"/>
    </row>
    <row r="223" spans="3:5" x14ac:dyDescent="0.15">
      <c r="C223" s="103"/>
      <c r="D223" s="103"/>
      <c r="E223" s="104"/>
    </row>
    <row r="224" spans="3:5" x14ac:dyDescent="0.15">
      <c r="C224" s="103"/>
      <c r="D224" s="103"/>
      <c r="E224" s="104"/>
    </row>
    <row r="225" spans="3:5" x14ac:dyDescent="0.15">
      <c r="C225" s="103"/>
      <c r="D225" s="103"/>
      <c r="E225" s="104"/>
    </row>
    <row r="226" spans="3:5" x14ac:dyDescent="0.15">
      <c r="C226" s="103"/>
      <c r="D226" s="103"/>
      <c r="E226" s="104"/>
    </row>
    <row r="227" spans="3:5" x14ac:dyDescent="0.15">
      <c r="C227" s="103"/>
      <c r="D227" s="103"/>
      <c r="E227" s="104"/>
    </row>
    <row r="228" spans="3:5" x14ac:dyDescent="0.15">
      <c r="C228" s="103"/>
      <c r="D228" s="103"/>
      <c r="E228" s="104"/>
    </row>
    <row r="229" spans="3:5" x14ac:dyDescent="0.15">
      <c r="C229" s="103"/>
      <c r="D229" s="103"/>
      <c r="E229" s="104"/>
    </row>
    <row r="230" spans="3:5" x14ac:dyDescent="0.15">
      <c r="C230" s="103"/>
      <c r="D230" s="103"/>
      <c r="E230" s="104"/>
    </row>
    <row r="231" spans="3:5" x14ac:dyDescent="0.15">
      <c r="C231" s="103"/>
      <c r="D231" s="103"/>
      <c r="E231" s="104"/>
    </row>
    <row r="232" spans="3:5" x14ac:dyDescent="0.15">
      <c r="C232" s="103"/>
      <c r="D232" s="103"/>
      <c r="E232" s="104"/>
    </row>
    <row r="233" spans="3:5" x14ac:dyDescent="0.15">
      <c r="C233" s="103"/>
      <c r="D233" s="103"/>
      <c r="E233" s="104"/>
    </row>
    <row r="234" spans="3:5" x14ac:dyDescent="0.15">
      <c r="C234" s="103"/>
      <c r="D234" s="103"/>
      <c r="E234" s="104"/>
    </row>
    <row r="235" spans="3:5" x14ac:dyDescent="0.15">
      <c r="C235" s="103"/>
      <c r="D235" s="103"/>
      <c r="E235" s="104"/>
    </row>
    <row r="236" spans="3:5" x14ac:dyDescent="0.15">
      <c r="C236" s="103"/>
      <c r="D236" s="103"/>
      <c r="E236" s="104"/>
    </row>
    <row r="237" spans="3:5" x14ac:dyDescent="0.15">
      <c r="C237" s="103"/>
      <c r="D237" s="103"/>
      <c r="E237" s="104"/>
    </row>
    <row r="238" spans="3:5" x14ac:dyDescent="0.15">
      <c r="C238" s="103"/>
      <c r="D238" s="103"/>
      <c r="E238" s="104"/>
    </row>
    <row r="239" spans="3:5" x14ac:dyDescent="0.15">
      <c r="C239" s="103"/>
      <c r="D239" s="103"/>
      <c r="E239" s="104"/>
    </row>
    <row r="240" spans="3:5" x14ac:dyDescent="0.15">
      <c r="C240" s="103"/>
      <c r="D240" s="103"/>
      <c r="E240" s="104"/>
    </row>
    <row r="241" spans="3:5" x14ac:dyDescent="0.15">
      <c r="C241" s="103"/>
      <c r="D241" s="103"/>
      <c r="E241" s="104"/>
    </row>
    <row r="242" spans="3:5" x14ac:dyDescent="0.15">
      <c r="C242" s="103"/>
      <c r="D242" s="103"/>
      <c r="E242" s="104"/>
    </row>
    <row r="243" spans="3:5" x14ac:dyDescent="0.15">
      <c r="C243" s="103"/>
      <c r="D243" s="103"/>
      <c r="E243" s="104"/>
    </row>
    <row r="244" spans="3:5" x14ac:dyDescent="0.15">
      <c r="C244" s="103"/>
      <c r="D244" s="103"/>
      <c r="E244" s="104"/>
    </row>
    <row r="245" spans="3:5" x14ac:dyDescent="0.15">
      <c r="C245" s="103"/>
      <c r="D245" s="103"/>
      <c r="E245" s="104"/>
    </row>
    <row r="246" spans="3:5" x14ac:dyDescent="0.15">
      <c r="C246" s="103"/>
      <c r="D246" s="103"/>
      <c r="E246" s="104"/>
    </row>
    <row r="247" spans="3:5" x14ac:dyDescent="0.15">
      <c r="C247" s="103"/>
      <c r="D247" s="103"/>
      <c r="E247" s="104"/>
    </row>
    <row r="248" spans="3:5" x14ac:dyDescent="0.15">
      <c r="C248" s="103"/>
      <c r="D248" s="103"/>
      <c r="E248" s="104"/>
    </row>
    <row r="249" spans="3:5" x14ac:dyDescent="0.15">
      <c r="C249" s="103"/>
      <c r="D249" s="103"/>
      <c r="E249" s="104"/>
    </row>
    <row r="250" spans="3:5" x14ac:dyDescent="0.15">
      <c r="C250" s="103"/>
      <c r="D250" s="103"/>
      <c r="E250" s="104"/>
    </row>
    <row r="251" spans="3:5" x14ac:dyDescent="0.15">
      <c r="C251" s="103"/>
      <c r="D251" s="103"/>
      <c r="E251" s="104"/>
    </row>
    <row r="252" spans="3:5" x14ac:dyDescent="0.15">
      <c r="C252" s="103"/>
      <c r="D252" s="103"/>
      <c r="E252" s="104"/>
    </row>
    <row r="253" spans="3:5" x14ac:dyDescent="0.15">
      <c r="C253" s="103"/>
      <c r="D253" s="103"/>
      <c r="E253" s="104"/>
    </row>
    <row r="254" spans="3:5" x14ac:dyDescent="0.15">
      <c r="C254" s="103"/>
      <c r="D254" s="103"/>
      <c r="E254" s="104"/>
    </row>
    <row r="255" spans="3:5" x14ac:dyDescent="0.15">
      <c r="C255" s="103"/>
      <c r="D255" s="103"/>
      <c r="E255" s="104"/>
    </row>
    <row r="256" spans="3:5" x14ac:dyDescent="0.15">
      <c r="C256" s="103"/>
      <c r="D256" s="103"/>
      <c r="E256" s="104"/>
    </row>
    <row r="257" spans="3:5" x14ac:dyDescent="0.15">
      <c r="C257" s="103"/>
      <c r="D257" s="103"/>
      <c r="E257" s="104"/>
    </row>
    <row r="258" spans="3:5" x14ac:dyDescent="0.15">
      <c r="C258" s="103"/>
      <c r="D258" s="103"/>
      <c r="E258" s="104"/>
    </row>
    <row r="259" spans="3:5" x14ac:dyDescent="0.15">
      <c r="C259" s="103"/>
      <c r="D259" s="103"/>
      <c r="E259" s="104"/>
    </row>
    <row r="260" spans="3:5" x14ac:dyDescent="0.15">
      <c r="C260" s="103"/>
      <c r="D260" s="103"/>
      <c r="E260" s="104"/>
    </row>
    <row r="261" spans="3:5" x14ac:dyDescent="0.15">
      <c r="C261" s="103"/>
      <c r="D261" s="103"/>
      <c r="E261" s="104"/>
    </row>
    <row r="262" spans="3:5" x14ac:dyDescent="0.15">
      <c r="C262" s="103"/>
      <c r="D262" s="103"/>
      <c r="E262" s="104"/>
    </row>
    <row r="263" spans="3:5" x14ac:dyDescent="0.15">
      <c r="C263" s="103"/>
      <c r="D263" s="103"/>
      <c r="E263" s="104"/>
    </row>
    <row r="264" spans="3:5" x14ac:dyDescent="0.15">
      <c r="C264" s="103"/>
      <c r="D264" s="103"/>
      <c r="E264" s="104"/>
    </row>
    <row r="265" spans="3:5" x14ac:dyDescent="0.15">
      <c r="C265" s="103"/>
      <c r="D265" s="103"/>
      <c r="E265" s="104"/>
    </row>
    <row r="266" spans="3:5" x14ac:dyDescent="0.15">
      <c r="C266" s="103"/>
      <c r="D266" s="103"/>
      <c r="E266" s="104"/>
    </row>
    <row r="267" spans="3:5" x14ac:dyDescent="0.15">
      <c r="C267" s="103"/>
      <c r="D267" s="103"/>
      <c r="E267" s="104"/>
    </row>
    <row r="268" spans="3:5" x14ac:dyDescent="0.15">
      <c r="C268" s="103"/>
      <c r="D268" s="103"/>
      <c r="E268" s="104"/>
    </row>
    <row r="269" spans="3:5" x14ac:dyDescent="0.15">
      <c r="C269" s="103"/>
      <c r="D269" s="103"/>
      <c r="E269" s="104"/>
    </row>
    <row r="270" spans="3:5" x14ac:dyDescent="0.15">
      <c r="C270" s="103"/>
      <c r="D270" s="103"/>
      <c r="E270" s="104"/>
    </row>
    <row r="271" spans="3:5" x14ac:dyDescent="0.15">
      <c r="C271" s="103"/>
      <c r="D271" s="103"/>
      <c r="E271" s="104"/>
    </row>
    <row r="272" spans="3:5" x14ac:dyDescent="0.15">
      <c r="C272" s="103"/>
      <c r="D272" s="103"/>
      <c r="E272" s="104"/>
    </row>
    <row r="273" spans="3:5" x14ac:dyDescent="0.15">
      <c r="C273" s="103"/>
      <c r="D273" s="103"/>
      <c r="E273" s="104"/>
    </row>
    <row r="274" spans="3:5" x14ac:dyDescent="0.15">
      <c r="C274" s="103"/>
      <c r="D274" s="103"/>
      <c r="E274" s="104"/>
    </row>
    <row r="275" spans="3:5" x14ac:dyDescent="0.15">
      <c r="C275" s="103"/>
      <c r="D275" s="103"/>
      <c r="E275" s="104"/>
    </row>
    <row r="276" spans="3:5" x14ac:dyDescent="0.15">
      <c r="C276" s="103"/>
      <c r="D276" s="103"/>
      <c r="E276" s="104"/>
    </row>
    <row r="277" spans="3:5" x14ac:dyDescent="0.15">
      <c r="C277" s="103"/>
      <c r="D277" s="103"/>
      <c r="E277" s="104"/>
    </row>
    <row r="278" spans="3:5" x14ac:dyDescent="0.15">
      <c r="C278" s="103"/>
      <c r="D278" s="103"/>
      <c r="E278" s="104"/>
    </row>
    <row r="279" spans="3:5" x14ac:dyDescent="0.15">
      <c r="C279" s="103"/>
      <c r="D279" s="103"/>
      <c r="E279" s="104"/>
    </row>
    <row r="280" spans="3:5" x14ac:dyDescent="0.15">
      <c r="C280" s="103"/>
      <c r="D280" s="103"/>
      <c r="E280" s="104"/>
    </row>
    <row r="281" spans="3:5" x14ac:dyDescent="0.15">
      <c r="C281" s="103"/>
      <c r="D281" s="103"/>
      <c r="E281" s="104"/>
    </row>
    <row r="282" spans="3:5" x14ac:dyDescent="0.15">
      <c r="C282" s="103"/>
      <c r="D282" s="103"/>
      <c r="E282" s="104"/>
    </row>
    <row r="283" spans="3:5" x14ac:dyDescent="0.15">
      <c r="C283" s="103"/>
      <c r="D283" s="103"/>
      <c r="E283" s="104"/>
    </row>
    <row r="284" spans="3:5" x14ac:dyDescent="0.15">
      <c r="C284" s="103"/>
      <c r="D284" s="103"/>
      <c r="E284" s="104"/>
    </row>
    <row r="285" spans="3:5" x14ac:dyDescent="0.15">
      <c r="C285" s="103"/>
      <c r="D285" s="103"/>
      <c r="E285" s="104"/>
    </row>
    <row r="286" spans="3:5" x14ac:dyDescent="0.15">
      <c r="C286" s="103"/>
      <c r="D286" s="103"/>
      <c r="E286" s="104"/>
    </row>
    <row r="287" spans="3:5" x14ac:dyDescent="0.15">
      <c r="C287" s="103"/>
      <c r="D287" s="103"/>
      <c r="E287" s="104"/>
    </row>
    <row r="288" spans="3:5" x14ac:dyDescent="0.15">
      <c r="C288" s="103"/>
      <c r="D288" s="103"/>
      <c r="E288" s="104"/>
    </row>
    <row r="289" spans="3:5" x14ac:dyDescent="0.15">
      <c r="C289" s="103"/>
      <c r="D289" s="103"/>
      <c r="E289" s="104"/>
    </row>
    <row r="290" spans="3:5" x14ac:dyDescent="0.15">
      <c r="C290" s="103"/>
      <c r="D290" s="103"/>
      <c r="E290" s="104"/>
    </row>
    <row r="291" spans="3:5" x14ac:dyDescent="0.15">
      <c r="C291" s="103"/>
      <c r="D291" s="103"/>
      <c r="E291" s="104"/>
    </row>
    <row r="292" spans="3:5" x14ac:dyDescent="0.15">
      <c r="C292" s="103"/>
      <c r="D292" s="103"/>
      <c r="E292" s="104"/>
    </row>
    <row r="293" spans="3:5" x14ac:dyDescent="0.15">
      <c r="C293" s="103"/>
      <c r="D293" s="103"/>
      <c r="E293" s="104"/>
    </row>
    <row r="294" spans="3:5" x14ac:dyDescent="0.15">
      <c r="C294" s="103"/>
      <c r="D294" s="103"/>
      <c r="E294" s="104"/>
    </row>
    <row r="295" spans="3:5" x14ac:dyDescent="0.15">
      <c r="C295" s="103"/>
      <c r="D295" s="103"/>
      <c r="E295" s="104"/>
    </row>
    <row r="296" spans="3:5" x14ac:dyDescent="0.15">
      <c r="C296" s="103"/>
      <c r="D296" s="103"/>
      <c r="E296" s="104"/>
    </row>
    <row r="297" spans="3:5" x14ac:dyDescent="0.15">
      <c r="C297" s="103"/>
      <c r="D297" s="103"/>
      <c r="E297" s="104"/>
    </row>
    <row r="298" spans="3:5" x14ac:dyDescent="0.15">
      <c r="C298" s="103"/>
      <c r="D298" s="103"/>
      <c r="E298" s="104"/>
    </row>
    <row r="299" spans="3:5" x14ac:dyDescent="0.15">
      <c r="C299" s="103"/>
      <c r="D299" s="103"/>
      <c r="E299" s="104"/>
    </row>
    <row r="300" spans="3:5" x14ac:dyDescent="0.15">
      <c r="C300" s="103"/>
      <c r="D300" s="103"/>
      <c r="E300" s="104"/>
    </row>
    <row r="301" spans="3:5" x14ac:dyDescent="0.15">
      <c r="C301" s="103"/>
      <c r="D301" s="103"/>
      <c r="E301" s="104"/>
    </row>
    <row r="302" spans="3:5" x14ac:dyDescent="0.15">
      <c r="C302" s="103"/>
      <c r="D302" s="103"/>
      <c r="E302" s="104"/>
    </row>
    <row r="303" spans="3:5" x14ac:dyDescent="0.15">
      <c r="C303" s="103"/>
      <c r="D303" s="103"/>
      <c r="E303" s="104"/>
    </row>
    <row r="304" spans="3:5" x14ac:dyDescent="0.15">
      <c r="C304" s="103"/>
      <c r="D304" s="103"/>
      <c r="E304" s="104"/>
    </row>
    <row r="305" spans="3:5" x14ac:dyDescent="0.15">
      <c r="C305" s="103"/>
      <c r="D305" s="103"/>
      <c r="E305" s="104"/>
    </row>
    <row r="306" spans="3:5" x14ac:dyDescent="0.15">
      <c r="C306" s="103"/>
      <c r="D306" s="103"/>
      <c r="E306" s="104"/>
    </row>
    <row r="307" spans="3:5" x14ac:dyDescent="0.15">
      <c r="C307" s="103"/>
      <c r="D307" s="103"/>
      <c r="E307" s="104"/>
    </row>
    <row r="308" spans="3:5" x14ac:dyDescent="0.15">
      <c r="C308" s="103"/>
      <c r="D308" s="103"/>
      <c r="E308" s="104"/>
    </row>
    <row r="309" spans="3:5" x14ac:dyDescent="0.15">
      <c r="C309" s="103"/>
      <c r="D309" s="103"/>
      <c r="E309" s="104"/>
    </row>
    <row r="310" spans="3:5" x14ac:dyDescent="0.15">
      <c r="C310" s="103"/>
      <c r="D310" s="103"/>
      <c r="E310" s="104"/>
    </row>
    <row r="311" spans="3:5" x14ac:dyDescent="0.15">
      <c r="C311" s="103"/>
      <c r="D311" s="103"/>
      <c r="E311" s="104"/>
    </row>
    <row r="312" spans="3:5" x14ac:dyDescent="0.15">
      <c r="C312" s="103"/>
      <c r="D312" s="103"/>
      <c r="E312" s="104"/>
    </row>
    <row r="313" spans="3:5" x14ac:dyDescent="0.15">
      <c r="C313" s="103"/>
      <c r="D313" s="103"/>
      <c r="E313" s="104"/>
    </row>
    <row r="314" spans="3:5" x14ac:dyDescent="0.15">
      <c r="C314" s="103"/>
      <c r="D314" s="103"/>
      <c r="E314" s="104"/>
    </row>
    <row r="315" spans="3:5" x14ac:dyDescent="0.15">
      <c r="C315" s="103"/>
      <c r="D315" s="103"/>
      <c r="E315" s="104"/>
    </row>
    <row r="316" spans="3:5" x14ac:dyDescent="0.15">
      <c r="C316" s="103"/>
      <c r="D316" s="103"/>
      <c r="E316" s="104"/>
    </row>
    <row r="317" spans="3:5" x14ac:dyDescent="0.15">
      <c r="C317" s="103"/>
      <c r="D317" s="103"/>
      <c r="E317" s="104"/>
    </row>
    <row r="318" spans="3:5" x14ac:dyDescent="0.15">
      <c r="C318" s="103"/>
      <c r="D318" s="103"/>
      <c r="E318" s="104"/>
    </row>
    <row r="319" spans="3:5" x14ac:dyDescent="0.15">
      <c r="C319" s="103"/>
      <c r="D319" s="103"/>
      <c r="E319" s="104"/>
    </row>
    <row r="320" spans="3:5" x14ac:dyDescent="0.15">
      <c r="C320" s="103"/>
      <c r="D320" s="103"/>
      <c r="E320" s="104"/>
    </row>
    <row r="321" spans="3:5" x14ac:dyDescent="0.15">
      <c r="C321" s="103"/>
      <c r="D321" s="103"/>
      <c r="E321" s="104"/>
    </row>
    <row r="322" spans="3:5" x14ac:dyDescent="0.15">
      <c r="C322" s="103"/>
      <c r="D322" s="103"/>
      <c r="E322" s="104"/>
    </row>
    <row r="323" spans="3:5" x14ac:dyDescent="0.15">
      <c r="C323" s="103"/>
      <c r="D323" s="103"/>
      <c r="E323" s="104"/>
    </row>
    <row r="324" spans="3:5" x14ac:dyDescent="0.15">
      <c r="C324" s="103"/>
      <c r="D324" s="103"/>
      <c r="E324" s="104"/>
    </row>
    <row r="325" spans="3:5" x14ac:dyDescent="0.15">
      <c r="C325" s="103"/>
      <c r="D325" s="103"/>
      <c r="E325" s="104"/>
    </row>
    <row r="326" spans="3:5" x14ac:dyDescent="0.15">
      <c r="C326" s="103"/>
      <c r="D326" s="103"/>
      <c r="E326" s="104"/>
    </row>
    <row r="327" spans="3:5" x14ac:dyDescent="0.15">
      <c r="C327" s="103"/>
      <c r="D327" s="103"/>
      <c r="E327" s="104"/>
    </row>
    <row r="328" spans="3:5" x14ac:dyDescent="0.15">
      <c r="C328" s="103"/>
      <c r="D328" s="103"/>
      <c r="E328" s="104"/>
    </row>
    <row r="329" spans="3:5" x14ac:dyDescent="0.15">
      <c r="C329" s="103"/>
      <c r="D329" s="103"/>
      <c r="E329" s="104"/>
    </row>
    <row r="330" spans="3:5" x14ac:dyDescent="0.15">
      <c r="C330" s="103"/>
      <c r="D330" s="103"/>
      <c r="E330" s="104"/>
    </row>
    <row r="331" spans="3:5" x14ac:dyDescent="0.15">
      <c r="C331" s="103"/>
      <c r="D331" s="103"/>
      <c r="E331" s="104"/>
    </row>
    <row r="332" spans="3:5" x14ac:dyDescent="0.15">
      <c r="C332" s="103"/>
      <c r="D332" s="103"/>
      <c r="E332" s="104"/>
    </row>
    <row r="333" spans="3:5" x14ac:dyDescent="0.15">
      <c r="C333" s="103"/>
      <c r="D333" s="103"/>
      <c r="E333" s="104"/>
    </row>
    <row r="334" spans="3:5" x14ac:dyDescent="0.15">
      <c r="C334" s="103"/>
      <c r="D334" s="103"/>
      <c r="E334" s="104"/>
    </row>
    <row r="335" spans="3:5" x14ac:dyDescent="0.15">
      <c r="C335" s="103"/>
      <c r="D335" s="103"/>
      <c r="E335" s="104"/>
    </row>
    <row r="336" spans="3:5" x14ac:dyDescent="0.15">
      <c r="C336" s="103"/>
      <c r="D336" s="103"/>
      <c r="E336" s="104"/>
    </row>
    <row r="337" spans="3:5" x14ac:dyDescent="0.15">
      <c r="C337" s="103"/>
      <c r="D337" s="103"/>
      <c r="E337" s="104"/>
    </row>
    <row r="338" spans="3:5" x14ac:dyDescent="0.15">
      <c r="C338" s="103"/>
      <c r="D338" s="103"/>
      <c r="E338" s="104"/>
    </row>
    <row r="339" spans="3:5" x14ac:dyDescent="0.15">
      <c r="C339" s="103"/>
      <c r="D339" s="103"/>
      <c r="E339" s="104"/>
    </row>
    <row r="340" spans="3:5" x14ac:dyDescent="0.15">
      <c r="C340" s="103"/>
      <c r="D340" s="103"/>
      <c r="E340" s="104"/>
    </row>
    <row r="341" spans="3:5" x14ac:dyDescent="0.15">
      <c r="C341" s="103"/>
      <c r="D341" s="103"/>
      <c r="E341" s="104"/>
    </row>
    <row r="342" spans="3:5" x14ac:dyDescent="0.15">
      <c r="C342" s="103"/>
      <c r="D342" s="103"/>
      <c r="E342" s="104"/>
    </row>
    <row r="343" spans="3:5" x14ac:dyDescent="0.15">
      <c r="C343" s="103"/>
      <c r="D343" s="103"/>
      <c r="E343" s="104"/>
    </row>
    <row r="344" spans="3:5" x14ac:dyDescent="0.15">
      <c r="C344" s="103"/>
      <c r="D344" s="103"/>
      <c r="E344" s="104"/>
    </row>
    <row r="345" spans="3:5" x14ac:dyDescent="0.15">
      <c r="C345" s="103"/>
      <c r="D345" s="103"/>
      <c r="E345" s="104"/>
    </row>
    <row r="346" spans="3:5" x14ac:dyDescent="0.15">
      <c r="C346" s="103"/>
      <c r="D346" s="103"/>
      <c r="E346" s="104"/>
    </row>
    <row r="347" spans="3:5" x14ac:dyDescent="0.15">
      <c r="C347" s="103"/>
      <c r="D347" s="103"/>
      <c r="E347" s="104"/>
    </row>
    <row r="348" spans="3:5" x14ac:dyDescent="0.15">
      <c r="C348" s="103"/>
      <c r="D348" s="103"/>
      <c r="E348" s="104"/>
    </row>
  </sheetData>
  <mergeCells count="122">
    <mergeCell ref="H115:H119"/>
    <mergeCell ref="F120:F124"/>
    <mergeCell ref="G120:G124"/>
    <mergeCell ref="H120:H124"/>
    <mergeCell ref="C125:C134"/>
    <mergeCell ref="B125:B134"/>
    <mergeCell ref="G131:G133"/>
    <mergeCell ref="H131:H133"/>
    <mergeCell ref="E125:E134"/>
    <mergeCell ref="D125:D134"/>
    <mergeCell ref="F125:F130"/>
    <mergeCell ref="G125:G130"/>
    <mergeCell ref="H125:H130"/>
    <mergeCell ref="F131:F133"/>
    <mergeCell ref="H107:H109"/>
    <mergeCell ref="H110:H112"/>
    <mergeCell ref="H113:H114"/>
    <mergeCell ref="C107:C114"/>
    <mergeCell ref="D107:D114"/>
    <mergeCell ref="E107:E114"/>
    <mergeCell ref="F107:F109"/>
    <mergeCell ref="F110:F112"/>
    <mergeCell ref="F113:F114"/>
    <mergeCell ref="H84:H90"/>
    <mergeCell ref="H103:H105"/>
    <mergeCell ref="C69:C90"/>
    <mergeCell ref="D69:D90"/>
    <mergeCell ref="E69:E90"/>
    <mergeCell ref="F69:F71"/>
    <mergeCell ref="G69:G71"/>
    <mergeCell ref="H69:H71"/>
    <mergeCell ref="F72:F74"/>
    <mergeCell ref="G72:G74"/>
    <mergeCell ref="C91:C106"/>
    <mergeCell ref="F95:F102"/>
    <mergeCell ref="G95:G102"/>
    <mergeCell ref="H95:H102"/>
    <mergeCell ref="F103:F105"/>
    <mergeCell ref="G103:G105"/>
    <mergeCell ref="G91:G94"/>
    <mergeCell ref="H91:H94"/>
    <mergeCell ref="E91:E106"/>
    <mergeCell ref="F91:F94"/>
    <mergeCell ref="D91:D106"/>
    <mergeCell ref="H61:H63"/>
    <mergeCell ref="H64:H67"/>
    <mergeCell ref="H51:H55"/>
    <mergeCell ref="F56:F60"/>
    <mergeCell ref="G56:G60"/>
    <mergeCell ref="H56:H60"/>
    <mergeCell ref="H72:H74"/>
    <mergeCell ref="F75:F83"/>
    <mergeCell ref="G75:G83"/>
    <mergeCell ref="H75:H83"/>
    <mergeCell ref="E11:E14"/>
    <mergeCell ref="D11:D14"/>
    <mergeCell ref="C11:C14"/>
    <mergeCell ref="C15:C24"/>
    <mergeCell ref="D15:D24"/>
    <mergeCell ref="E15:E24"/>
    <mergeCell ref="C25:C49"/>
    <mergeCell ref="F20:F23"/>
    <mergeCell ref="G20:G23"/>
    <mergeCell ref="B61:B124"/>
    <mergeCell ref="F46:F49"/>
    <mergeCell ref="G46:G49"/>
    <mergeCell ref="F34:F41"/>
    <mergeCell ref="G34:G41"/>
    <mergeCell ref="F25:F29"/>
    <mergeCell ref="G25:G29"/>
    <mergeCell ref="C61:C68"/>
    <mergeCell ref="D61:D68"/>
    <mergeCell ref="E61:E68"/>
    <mergeCell ref="F61:F63"/>
    <mergeCell ref="F64:F67"/>
    <mergeCell ref="G61:G63"/>
    <mergeCell ref="G64:G67"/>
    <mergeCell ref="F84:F90"/>
    <mergeCell ref="G84:G90"/>
    <mergeCell ref="G107:G109"/>
    <mergeCell ref="G110:G112"/>
    <mergeCell ref="G113:G114"/>
    <mergeCell ref="E115:E124"/>
    <mergeCell ref="D115:D124"/>
    <mergeCell ref="C115:C124"/>
    <mergeCell ref="F115:F119"/>
    <mergeCell ref="G115:G119"/>
    <mergeCell ref="E25:E49"/>
    <mergeCell ref="F30:F33"/>
    <mergeCell ref="G30:G33"/>
    <mergeCell ref="H30:H33"/>
    <mergeCell ref="H34:H41"/>
    <mergeCell ref="H25:H29"/>
    <mergeCell ref="C51:C60"/>
    <mergeCell ref="D51:D60"/>
    <mergeCell ref="E51:E60"/>
    <mergeCell ref="F51:F55"/>
    <mergeCell ref="G51:G55"/>
    <mergeCell ref="B2:B50"/>
    <mergeCell ref="H20:H23"/>
    <mergeCell ref="B51:B60"/>
    <mergeCell ref="L15:L19"/>
    <mergeCell ref="G7:G9"/>
    <mergeCell ref="G2:G6"/>
    <mergeCell ref="F11:F13"/>
    <mergeCell ref="G11:G13"/>
    <mergeCell ref="H11:H13"/>
    <mergeCell ref="F15:F19"/>
    <mergeCell ref="G15:G19"/>
    <mergeCell ref="H15:H19"/>
    <mergeCell ref="E2:E10"/>
    <mergeCell ref="C2:C10"/>
    <mergeCell ref="D2:D10"/>
    <mergeCell ref="H2:H6"/>
    <mergeCell ref="H7:H9"/>
    <mergeCell ref="F2:F6"/>
    <mergeCell ref="F7:F9"/>
    <mergeCell ref="H46:H49"/>
    <mergeCell ref="F42:F45"/>
    <mergeCell ref="G42:G45"/>
    <mergeCell ref="H42:H45"/>
    <mergeCell ref="D25:D49"/>
  </mergeCells>
  <phoneticPr fontId="2"/>
  <pageMargins left="0.19685039370078741" right="0.19685039370078741" top="0.47244094488188981" bottom="0.39370078740157483" header="0.19685039370078741" footer="0.19685039370078741"/>
  <pageSetup paperSize="9" scale="87" fitToHeight="0" orientation="portrait" r:id="rId1"/>
  <headerFooter alignWithMargins="0">
    <oddHeader>&amp;C&amp;12平成３１・３２年度　八代生活環境事務組合競争入札参加資格審査申請　業種分類表</oddHeader>
    <oddFooter>&amp;C&amp;P</oddFooter>
  </headerFooter>
  <rowBreaks count="1" manualBreakCount="1">
    <brk id="68"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AJ76"/>
  <sheetViews>
    <sheetView view="pageBreakPreview" zoomScale="90" zoomScaleNormal="75" zoomScaleSheetLayoutView="90" workbookViewId="0">
      <selection activeCell="F17" sqref="F17:O17"/>
    </sheetView>
  </sheetViews>
  <sheetFormatPr defaultColWidth="5.625" defaultRowHeight="12" x14ac:dyDescent="0.15"/>
  <cols>
    <col min="1" max="1" width="4.125" style="3" customWidth="1"/>
    <col min="2" max="3" width="5.875" style="3" customWidth="1"/>
    <col min="4" max="5" width="4.125" style="3" customWidth="1"/>
    <col min="6" max="6" width="5.625" style="3" customWidth="1"/>
    <col min="7" max="8" width="4.125" style="3" customWidth="1"/>
    <col min="9" max="9" width="5.625" style="3" customWidth="1"/>
    <col min="10" max="11" width="4.125" style="3" customWidth="1"/>
    <col min="12" max="12" width="5.625" style="3" customWidth="1"/>
    <col min="13" max="14" width="4.125" style="3" customWidth="1"/>
    <col min="15" max="15" width="5.625" style="3" customWidth="1"/>
    <col min="16" max="17" width="4.125" style="3" customWidth="1"/>
    <col min="18" max="18" width="5.625" style="3" customWidth="1"/>
    <col min="19" max="20" width="4.125" style="3" customWidth="1"/>
    <col min="21" max="21" width="5.625" style="3" customWidth="1"/>
    <col min="22" max="23" width="4.125" style="3" customWidth="1"/>
    <col min="24" max="24" width="5.625" style="3" customWidth="1"/>
    <col min="25" max="26" width="4.125" style="3" customWidth="1"/>
    <col min="27" max="28" width="5.625" style="3" customWidth="1"/>
    <col min="29" max="30" width="4.125" style="3" customWidth="1"/>
    <col min="31" max="31" width="6" style="3" customWidth="1"/>
    <col min="32" max="16384" width="5.625" style="3"/>
  </cols>
  <sheetData>
    <row r="1" spans="1:36" x14ac:dyDescent="0.15">
      <c r="A1" s="422" t="s">
        <v>155</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row>
    <row r="2" spans="1:36" s="65" customFormat="1" ht="17.25" x14ac:dyDescent="0.15">
      <c r="A2" s="463" t="s">
        <v>1227</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4"/>
      <c r="AC2" s="464"/>
      <c r="AD2" s="464"/>
      <c r="AE2" s="464"/>
      <c r="AF2" s="459"/>
      <c r="AG2" s="459"/>
      <c r="AH2" s="459"/>
      <c r="AI2" s="459"/>
    </row>
    <row r="3" spans="1:36" ht="6.9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ht="14.1" customHeight="1" x14ac:dyDescent="0.15">
      <c r="A4" s="98" t="s">
        <v>1228</v>
      </c>
      <c r="B4" s="4"/>
      <c r="C4" s="4"/>
      <c r="D4" s="4"/>
      <c r="E4" s="4"/>
      <c r="F4" s="4"/>
      <c r="G4" s="4"/>
      <c r="H4" s="4"/>
      <c r="I4" s="4"/>
      <c r="J4" s="4"/>
      <c r="K4" s="4"/>
      <c r="L4" s="4"/>
      <c r="M4" s="4"/>
      <c r="N4" s="4"/>
      <c r="O4" s="4"/>
      <c r="P4" s="4"/>
      <c r="Q4" s="4"/>
      <c r="R4" s="4"/>
      <c r="S4" s="4"/>
      <c r="T4" s="4"/>
      <c r="U4" s="4"/>
      <c r="V4" s="4"/>
      <c r="W4" s="4"/>
      <c r="X4" s="4"/>
      <c r="Y4" s="4"/>
      <c r="Z4" s="2"/>
      <c r="AA4" s="2"/>
      <c r="AB4" s="2"/>
      <c r="AH4" s="2"/>
      <c r="AI4" s="2"/>
    </row>
    <row r="5" spans="1:36" ht="14.1" customHeight="1" x14ac:dyDescent="0.15">
      <c r="A5" s="98" t="s">
        <v>1220</v>
      </c>
      <c r="B5" s="4"/>
      <c r="C5" s="4"/>
      <c r="D5" s="4"/>
      <c r="E5" s="4"/>
      <c r="F5" s="4"/>
      <c r="G5" s="4"/>
      <c r="H5" s="4"/>
      <c r="I5" s="4"/>
      <c r="J5" s="4"/>
      <c r="K5" s="4"/>
      <c r="L5" s="4"/>
      <c r="M5" s="4"/>
      <c r="N5" s="4"/>
      <c r="O5" s="4"/>
      <c r="P5" s="4"/>
      <c r="Q5" s="465" t="s">
        <v>179</v>
      </c>
      <c r="R5" s="467" t="s">
        <v>57</v>
      </c>
      <c r="S5" s="467"/>
      <c r="T5" s="467"/>
      <c r="U5" s="468"/>
      <c r="V5" s="471" t="str">
        <f>IF(参照用シート!$F$4=0,"",参照用シート!$F$4)</f>
        <v/>
      </c>
      <c r="W5" s="472"/>
      <c r="X5" s="472"/>
      <c r="Y5" s="472"/>
      <c r="Z5" s="473"/>
      <c r="AA5" s="2"/>
      <c r="AB5" s="2"/>
      <c r="AH5" s="2"/>
      <c r="AI5" s="2"/>
    </row>
    <row r="6" spans="1:36" s="46" customFormat="1" x14ac:dyDescent="0.15">
      <c r="A6" s="243" t="s">
        <v>1221</v>
      </c>
      <c r="C6" s="45"/>
      <c r="D6" s="45"/>
      <c r="E6" s="45"/>
      <c r="F6" s="88"/>
      <c r="G6" s="45"/>
      <c r="H6" s="88"/>
      <c r="I6" s="45"/>
      <c r="J6" s="477" t="str">
        <f>CONCATENATE(※入力用シート!E9,※入力用シート!G9,※入力用シート!I9,※入力用シート!J9,※入力用シート!L9,※入力用シート!M9,※入力用シート!O9)</f>
        <v>令和年月日</v>
      </c>
      <c r="K6" s="477"/>
      <c r="L6" s="477"/>
      <c r="M6" s="477"/>
      <c r="N6" s="45"/>
      <c r="O6" s="45"/>
      <c r="P6" s="45"/>
      <c r="Q6" s="466"/>
      <c r="R6" s="469"/>
      <c r="S6" s="469"/>
      <c r="T6" s="469"/>
      <c r="U6" s="470"/>
      <c r="V6" s="474"/>
      <c r="W6" s="475"/>
      <c r="X6" s="475"/>
      <c r="Y6" s="475"/>
      <c r="Z6" s="476"/>
      <c r="AA6" s="47"/>
      <c r="AB6" s="47"/>
      <c r="AC6" s="47"/>
      <c r="AD6" s="47"/>
      <c r="AH6" s="45"/>
      <c r="AI6" s="45"/>
    </row>
    <row r="7" spans="1:36" s="46" customFormat="1" ht="15.4" customHeight="1" x14ac:dyDescent="0.15">
      <c r="A7" s="5" t="s">
        <v>180</v>
      </c>
      <c r="B7" s="49"/>
      <c r="C7" s="427" t="str">
        <f>IF(参照用シート!$F$4=0,"",IF(参照用シート!$F$4="本社（店）",参照用シート!$K$4,参照用シート!$T$4))</f>
        <v/>
      </c>
      <c r="D7" s="427"/>
      <c r="E7" s="427"/>
      <c r="F7" s="427"/>
      <c r="G7" s="427"/>
      <c r="H7" s="427"/>
      <c r="I7" s="427"/>
      <c r="J7" s="427"/>
      <c r="K7" s="427"/>
      <c r="L7" s="427"/>
      <c r="M7" s="427"/>
      <c r="N7" s="63"/>
      <c r="O7" s="51"/>
      <c r="P7" s="51"/>
      <c r="Q7" s="3" t="s">
        <v>931</v>
      </c>
      <c r="S7" s="45"/>
      <c r="T7" s="45"/>
      <c r="U7" s="45"/>
      <c r="AC7" s="45"/>
      <c r="AD7" s="45"/>
      <c r="AE7" s="45"/>
      <c r="AH7" s="45"/>
    </row>
    <row r="8" spans="1:36" s="46" customFormat="1" ht="15.4" customHeight="1" thickBot="1" x14ac:dyDescent="0.2">
      <c r="A8" s="48"/>
      <c r="B8" s="50"/>
      <c r="C8" s="462" t="str">
        <f>IF(参照用シート!$F$4=0,"",IF(参照用シート!$F$4="本社（店）",参照用シート!$L$4&amp;"　 "&amp;参照用シート!$M$4,参照用シート!$U$4&amp;"　 "&amp;参照用シート!$V$4))</f>
        <v xml:space="preserve">　 </v>
      </c>
      <c r="D8" s="462"/>
      <c r="E8" s="462"/>
      <c r="F8" s="462"/>
      <c r="G8" s="462"/>
      <c r="H8" s="462"/>
      <c r="I8" s="462"/>
      <c r="J8" s="462"/>
      <c r="K8" s="462"/>
      <c r="L8" s="462"/>
      <c r="M8" s="462"/>
      <c r="N8" s="64"/>
      <c r="O8" s="52"/>
      <c r="P8" s="3" t="s">
        <v>54</v>
      </c>
      <c r="R8" s="45"/>
      <c r="S8" s="45"/>
      <c r="T8" s="45"/>
      <c r="U8" s="45"/>
      <c r="AC8" s="45"/>
      <c r="AD8" s="45"/>
      <c r="AE8" s="45"/>
      <c r="AH8" s="45"/>
    </row>
    <row r="9" spans="1:36" ht="15.4" customHeight="1" thickTop="1" x14ac:dyDescent="0.15">
      <c r="A9" s="5"/>
      <c r="B9" s="2"/>
      <c r="C9" s="2"/>
      <c r="D9" s="2"/>
      <c r="E9" s="2"/>
      <c r="F9" s="2"/>
      <c r="G9" s="2"/>
      <c r="H9" s="2"/>
      <c r="I9" s="2"/>
      <c r="J9" s="2"/>
      <c r="K9" s="2"/>
      <c r="M9" s="2"/>
      <c r="N9" s="2"/>
      <c r="O9" s="53"/>
      <c r="P9" s="2"/>
      <c r="Q9" s="3" t="s">
        <v>932</v>
      </c>
      <c r="R9" s="2"/>
      <c r="S9" s="2"/>
      <c r="T9" s="2"/>
      <c r="U9" s="2"/>
      <c r="V9" s="2"/>
      <c r="W9" s="2"/>
      <c r="X9" s="2"/>
      <c r="Y9" s="2"/>
      <c r="Z9" s="2"/>
      <c r="AA9" s="2"/>
      <c r="AB9" s="2"/>
      <c r="AC9" s="2"/>
      <c r="AD9" s="2"/>
      <c r="AE9" s="2"/>
      <c r="AF9" s="2"/>
      <c r="AH9" s="2"/>
      <c r="AI9" s="2"/>
    </row>
    <row r="10" spans="1:36" ht="17.100000000000001" customHeight="1" x14ac:dyDescent="0.15">
      <c r="A10" s="5" t="s">
        <v>181</v>
      </c>
      <c r="B10" s="429" t="s">
        <v>53</v>
      </c>
      <c r="C10" s="429"/>
      <c r="D10" s="429"/>
      <c r="E10" s="429"/>
      <c r="F10" s="423" t="str">
        <f>IF(参照用シート!$G$4=0,"","〒 "&amp;参照用シート!$G$4)</f>
        <v xml:space="preserve">〒 </v>
      </c>
      <c r="G10" s="423"/>
      <c r="H10" s="423"/>
      <c r="I10" s="423"/>
      <c r="J10" s="423"/>
      <c r="K10" s="423"/>
      <c r="L10" s="423"/>
      <c r="M10" s="423"/>
      <c r="N10" s="423"/>
      <c r="O10" s="423"/>
      <c r="P10" s="61"/>
      <c r="Q10" s="55" t="s">
        <v>189</v>
      </c>
      <c r="R10" s="428" t="s">
        <v>102</v>
      </c>
      <c r="S10" s="428"/>
      <c r="T10" s="428"/>
      <c r="U10" s="428"/>
      <c r="V10" s="460" t="str">
        <f>IF(参照用シート!$P$4=0,"","〒 "&amp;参照用シート!$P$4)</f>
        <v xml:space="preserve">〒 </v>
      </c>
      <c r="W10" s="460"/>
      <c r="X10" s="460"/>
      <c r="Y10" s="460"/>
      <c r="Z10" s="460"/>
      <c r="AA10" s="460"/>
      <c r="AB10" s="460"/>
      <c r="AC10" s="460"/>
      <c r="AD10" s="460"/>
      <c r="AE10" s="461"/>
    </row>
    <row r="11" spans="1:36" ht="17.100000000000001" customHeight="1" x14ac:dyDescent="0.15">
      <c r="A11" s="5" t="s">
        <v>182</v>
      </c>
      <c r="B11" s="429" t="s">
        <v>44</v>
      </c>
      <c r="C11" s="429"/>
      <c r="D11" s="429"/>
      <c r="E11" s="429"/>
      <c r="F11" s="423" t="str">
        <f>IF(参照用シート!$H$4=0,"",参照用シート!$H$4)</f>
        <v/>
      </c>
      <c r="G11" s="423"/>
      <c r="H11" s="423"/>
      <c r="I11" s="423"/>
      <c r="J11" s="423"/>
      <c r="K11" s="423"/>
      <c r="L11" s="423"/>
      <c r="M11" s="423"/>
      <c r="N11" s="423"/>
      <c r="O11" s="423"/>
      <c r="P11" s="2"/>
      <c r="Q11" s="42" t="s">
        <v>190</v>
      </c>
      <c r="R11" s="429" t="s">
        <v>103</v>
      </c>
      <c r="S11" s="429"/>
      <c r="T11" s="429"/>
      <c r="U11" s="429"/>
      <c r="V11" s="423" t="str">
        <f>IF(参照用シート!$Q$4=0,"",参照用シート!$Q$4)</f>
        <v/>
      </c>
      <c r="W11" s="423"/>
      <c r="X11" s="423"/>
      <c r="Y11" s="423" t="e">
        <f>IF(参照用シート!#REF!=0,"",参照用シート!#REF!)</f>
        <v>#REF!</v>
      </c>
      <c r="Z11" s="423"/>
      <c r="AA11" s="423"/>
      <c r="AB11" s="423"/>
      <c r="AC11" s="423"/>
      <c r="AD11" s="423"/>
      <c r="AE11" s="424"/>
    </row>
    <row r="12" spans="1:36" ht="17.100000000000001" customHeight="1" x14ac:dyDescent="0.15">
      <c r="A12" s="58"/>
      <c r="B12" s="54"/>
      <c r="C12" s="9"/>
      <c r="D12" s="9"/>
      <c r="E12" s="9"/>
      <c r="F12" s="425" t="str">
        <f>IF(参照用シート!$I$4=0,"",参照用シート!$I$4)</f>
        <v/>
      </c>
      <c r="G12" s="425"/>
      <c r="H12" s="425"/>
      <c r="I12" s="425"/>
      <c r="J12" s="425"/>
      <c r="K12" s="425"/>
      <c r="L12" s="425"/>
      <c r="M12" s="425"/>
      <c r="N12" s="425"/>
      <c r="O12" s="425"/>
      <c r="P12" s="62"/>
      <c r="Q12" s="56"/>
      <c r="R12" s="41"/>
      <c r="S12" s="40"/>
      <c r="T12" s="40"/>
      <c r="U12" s="40"/>
      <c r="V12" s="425" t="str">
        <f>IF(参照用シート!$R$4=0,"",参照用シート!$R$4)</f>
        <v/>
      </c>
      <c r="W12" s="425"/>
      <c r="X12" s="425"/>
      <c r="Y12" s="425"/>
      <c r="Z12" s="425"/>
      <c r="AA12" s="425"/>
      <c r="AB12" s="425"/>
      <c r="AC12" s="425"/>
      <c r="AD12" s="425"/>
      <c r="AE12" s="426"/>
    </row>
    <row r="13" spans="1:36" ht="17.100000000000001" customHeight="1" x14ac:dyDescent="0.15">
      <c r="A13" s="58"/>
      <c r="B13" s="54"/>
      <c r="C13" s="9"/>
      <c r="D13" s="9"/>
      <c r="E13" s="9"/>
      <c r="F13" s="425"/>
      <c r="G13" s="425"/>
      <c r="H13" s="425"/>
      <c r="I13" s="425"/>
      <c r="J13" s="425"/>
      <c r="K13" s="425"/>
      <c r="L13" s="425"/>
      <c r="M13" s="425"/>
      <c r="N13" s="425"/>
      <c r="O13" s="425"/>
      <c r="P13" s="62"/>
      <c r="Q13" s="56"/>
      <c r="R13" s="41"/>
      <c r="S13" s="40"/>
      <c r="T13" s="40"/>
      <c r="U13" s="40"/>
      <c r="V13" s="425"/>
      <c r="W13" s="425"/>
      <c r="X13" s="425"/>
      <c r="Y13" s="425"/>
      <c r="Z13" s="425"/>
      <c r="AA13" s="425"/>
      <c r="AB13" s="425"/>
      <c r="AC13" s="425"/>
      <c r="AD13" s="425"/>
      <c r="AE13" s="426"/>
    </row>
    <row r="14" spans="1:36" ht="17.100000000000001" customHeight="1" x14ac:dyDescent="0.15">
      <c r="A14" s="5" t="s">
        <v>183</v>
      </c>
      <c r="B14" s="429" t="s">
        <v>55</v>
      </c>
      <c r="C14" s="429"/>
      <c r="D14" s="429"/>
      <c r="E14" s="429"/>
      <c r="F14" s="423" t="str">
        <f>IF(参照用シート!$J$4=0,"",参照用シート!$J$4)</f>
        <v/>
      </c>
      <c r="G14" s="423"/>
      <c r="H14" s="423"/>
      <c r="I14" s="423"/>
      <c r="J14" s="423"/>
      <c r="K14" s="423"/>
      <c r="L14" s="423"/>
      <c r="M14" s="423"/>
      <c r="N14" s="423"/>
      <c r="O14" s="423"/>
      <c r="P14" s="61"/>
      <c r="Q14" s="42" t="s">
        <v>191</v>
      </c>
      <c r="R14" s="429" t="s">
        <v>56</v>
      </c>
      <c r="S14" s="429"/>
      <c r="T14" s="429"/>
      <c r="U14" s="429"/>
      <c r="V14" s="423" t="str">
        <f>IF(参照用シート!$S$4=0,"",参照用シート!$S$4)</f>
        <v/>
      </c>
      <c r="W14" s="423"/>
      <c r="X14" s="423"/>
      <c r="Y14" s="423"/>
      <c r="Z14" s="423"/>
      <c r="AA14" s="423"/>
      <c r="AB14" s="423"/>
      <c r="AC14" s="423"/>
      <c r="AD14" s="423"/>
      <c r="AE14" s="424"/>
    </row>
    <row r="15" spans="1:36" ht="17.100000000000001" customHeight="1" x14ac:dyDescent="0.15">
      <c r="A15" s="430" t="s">
        <v>184</v>
      </c>
      <c r="B15" s="431" t="s">
        <v>45</v>
      </c>
      <c r="C15" s="429"/>
      <c r="D15" s="429"/>
      <c r="E15" s="429"/>
      <c r="F15" s="425" t="str">
        <f>IF(参照用シート!$K$4=0,"",参照用シート!$K$4)</f>
        <v/>
      </c>
      <c r="G15" s="425"/>
      <c r="H15" s="425"/>
      <c r="I15" s="425"/>
      <c r="J15" s="425"/>
      <c r="K15" s="425"/>
      <c r="L15" s="425"/>
      <c r="M15" s="425"/>
      <c r="N15" s="425"/>
      <c r="O15" s="425"/>
      <c r="P15" s="61"/>
      <c r="Q15" s="420" t="s">
        <v>192</v>
      </c>
      <c r="R15" s="421" t="s">
        <v>49</v>
      </c>
      <c r="S15" s="421"/>
      <c r="T15" s="421"/>
      <c r="U15" s="421"/>
      <c r="V15" s="425" t="str">
        <f>IF(参照用シート!$T$4=0,"",参照用シート!$T$4)</f>
        <v/>
      </c>
      <c r="W15" s="425"/>
      <c r="X15" s="425"/>
      <c r="Y15" s="425"/>
      <c r="Z15" s="425"/>
      <c r="AA15" s="425"/>
      <c r="AB15" s="425"/>
      <c r="AC15" s="425"/>
      <c r="AD15" s="425"/>
      <c r="AE15" s="426"/>
    </row>
    <row r="16" spans="1:36" ht="17.100000000000001" customHeight="1" x14ac:dyDescent="0.15">
      <c r="A16" s="430"/>
      <c r="B16" s="429"/>
      <c r="C16" s="429"/>
      <c r="D16" s="429"/>
      <c r="E16" s="429"/>
      <c r="F16" s="425"/>
      <c r="G16" s="425"/>
      <c r="H16" s="425"/>
      <c r="I16" s="425"/>
      <c r="J16" s="425"/>
      <c r="K16" s="425"/>
      <c r="L16" s="425"/>
      <c r="M16" s="425"/>
      <c r="N16" s="425"/>
      <c r="O16" s="425"/>
      <c r="P16" s="14"/>
      <c r="Q16" s="420"/>
      <c r="R16" s="421"/>
      <c r="S16" s="421"/>
      <c r="T16" s="421"/>
      <c r="U16" s="421"/>
      <c r="V16" s="425"/>
      <c r="W16" s="425"/>
      <c r="X16" s="425"/>
      <c r="Y16" s="425"/>
      <c r="Z16" s="425"/>
      <c r="AA16" s="425"/>
      <c r="AB16" s="425"/>
      <c r="AC16" s="425"/>
      <c r="AD16" s="425"/>
      <c r="AE16" s="426"/>
    </row>
    <row r="17" spans="1:36" ht="17.100000000000001" customHeight="1" x14ac:dyDescent="0.15">
      <c r="A17" s="5" t="s">
        <v>185</v>
      </c>
      <c r="B17" s="429" t="s">
        <v>46</v>
      </c>
      <c r="C17" s="429"/>
      <c r="D17" s="429"/>
      <c r="E17" s="429"/>
      <c r="F17" s="423" t="str">
        <f>IF(参照用シート!$L$4=0,"",参照用シート!$L$4)</f>
        <v/>
      </c>
      <c r="G17" s="423"/>
      <c r="H17" s="423"/>
      <c r="I17" s="423"/>
      <c r="J17" s="423"/>
      <c r="K17" s="423"/>
      <c r="L17" s="423"/>
      <c r="M17" s="423"/>
      <c r="N17" s="423"/>
      <c r="O17" s="423"/>
      <c r="P17" s="14"/>
      <c r="Q17" s="42" t="s">
        <v>193</v>
      </c>
      <c r="R17" s="429" t="s">
        <v>50</v>
      </c>
      <c r="S17" s="429"/>
      <c r="T17" s="429"/>
      <c r="U17" s="429"/>
      <c r="V17" s="423" t="str">
        <f>IF(参照用シート!$U$4=0,"",参照用シート!$U$4)</f>
        <v/>
      </c>
      <c r="W17" s="423"/>
      <c r="X17" s="423"/>
      <c r="Y17" s="423"/>
      <c r="Z17" s="423"/>
      <c r="AA17" s="423"/>
      <c r="AB17" s="423"/>
      <c r="AC17" s="423"/>
      <c r="AD17" s="423"/>
      <c r="AE17" s="424"/>
    </row>
    <row r="18" spans="1:36" ht="17.100000000000001" customHeight="1" x14ac:dyDescent="0.15">
      <c r="A18" s="5" t="s">
        <v>186</v>
      </c>
      <c r="B18" s="429" t="s">
        <v>47</v>
      </c>
      <c r="C18" s="429"/>
      <c r="D18" s="429"/>
      <c r="E18" s="429"/>
      <c r="F18" s="423" t="str">
        <f>IF(参照用シート!$M$4=0,"",参照用シート!$M$4)</f>
        <v/>
      </c>
      <c r="G18" s="423"/>
      <c r="H18" s="423"/>
      <c r="I18" s="423"/>
      <c r="J18" s="423"/>
      <c r="K18" s="423"/>
      <c r="L18" s="423"/>
      <c r="M18" s="423"/>
      <c r="N18" s="423"/>
      <c r="O18" s="423"/>
      <c r="P18" s="14"/>
      <c r="Q18" s="42" t="s">
        <v>194</v>
      </c>
      <c r="R18" s="429" t="s">
        <v>51</v>
      </c>
      <c r="S18" s="429"/>
      <c r="T18" s="429"/>
      <c r="U18" s="429"/>
      <c r="V18" s="423" t="str">
        <f>IF(参照用シート!$V$4=0,"",参照用シート!$V$4)</f>
        <v/>
      </c>
      <c r="W18" s="423"/>
      <c r="X18" s="423"/>
      <c r="Y18" s="423"/>
      <c r="Z18" s="423"/>
      <c r="AA18" s="423"/>
      <c r="AB18" s="423"/>
      <c r="AC18" s="423"/>
      <c r="AD18" s="423"/>
      <c r="AE18" s="424"/>
    </row>
    <row r="19" spans="1:36" ht="17.100000000000001" customHeight="1" x14ac:dyDescent="0.15">
      <c r="A19" s="5" t="s">
        <v>187</v>
      </c>
      <c r="B19" s="429" t="s">
        <v>97</v>
      </c>
      <c r="C19" s="429"/>
      <c r="D19" s="429"/>
      <c r="E19" s="429"/>
      <c r="F19" s="423" t="str">
        <f>IF(参照用シート!$N$4=0,"",参照用シート!$N$4)</f>
        <v/>
      </c>
      <c r="G19" s="423"/>
      <c r="H19" s="423"/>
      <c r="I19" s="423"/>
      <c r="J19" s="423"/>
      <c r="K19" s="423"/>
      <c r="L19" s="423"/>
      <c r="M19" s="423"/>
      <c r="N19" s="423"/>
      <c r="O19" s="423"/>
      <c r="P19" s="14"/>
      <c r="Q19" s="42" t="s">
        <v>195</v>
      </c>
      <c r="R19" s="429" t="s">
        <v>105</v>
      </c>
      <c r="S19" s="429"/>
      <c r="T19" s="429"/>
      <c r="U19" s="429"/>
      <c r="V19" s="423" t="str">
        <f>IF(参照用シート!$W$4=0,"",参照用シート!$W$4)</f>
        <v/>
      </c>
      <c r="W19" s="423"/>
      <c r="X19" s="423"/>
      <c r="Y19" s="423"/>
      <c r="Z19" s="423"/>
      <c r="AA19" s="423"/>
      <c r="AB19" s="423"/>
      <c r="AC19" s="423"/>
      <c r="AD19" s="423"/>
      <c r="AE19" s="424"/>
    </row>
    <row r="20" spans="1:36" ht="17.100000000000001" customHeight="1" x14ac:dyDescent="0.15">
      <c r="A20" s="5" t="s">
        <v>188</v>
      </c>
      <c r="B20" s="429" t="s">
        <v>48</v>
      </c>
      <c r="C20" s="429"/>
      <c r="D20" s="429"/>
      <c r="E20" s="429"/>
      <c r="F20" s="423" t="str">
        <f>IF(参照用シート!$O$4=0,"",参照用シート!$O$4)</f>
        <v/>
      </c>
      <c r="G20" s="423"/>
      <c r="H20" s="423"/>
      <c r="I20" s="423"/>
      <c r="J20" s="423"/>
      <c r="K20" s="423"/>
      <c r="L20" s="423"/>
      <c r="M20" s="423"/>
      <c r="N20" s="423"/>
      <c r="O20" s="423"/>
      <c r="P20" s="14"/>
      <c r="Q20" s="57" t="s">
        <v>71</v>
      </c>
      <c r="R20" s="446" t="s">
        <v>106</v>
      </c>
      <c r="S20" s="446"/>
      <c r="T20" s="446"/>
      <c r="U20" s="446"/>
      <c r="V20" s="457" t="str">
        <f>IF(参照用シート!$X$4=0,"",参照用シート!$X$4)</f>
        <v/>
      </c>
      <c r="W20" s="457"/>
      <c r="X20" s="457"/>
      <c r="Y20" s="457"/>
      <c r="Z20" s="457"/>
      <c r="AA20" s="457"/>
      <c r="AB20" s="457"/>
      <c r="AC20" s="457"/>
      <c r="AD20" s="457"/>
      <c r="AE20" s="458"/>
    </row>
    <row r="21" spans="1:36" ht="3.75" customHeight="1" x14ac:dyDescent="0.15">
      <c r="A21" s="6"/>
      <c r="B21" s="44"/>
      <c r="C21" s="44"/>
      <c r="D21" s="44"/>
      <c r="E21" s="44"/>
      <c r="F21" s="43"/>
      <c r="G21" s="43"/>
      <c r="H21" s="43"/>
      <c r="I21" s="43"/>
      <c r="J21" s="43"/>
      <c r="K21" s="43"/>
      <c r="L21" s="43"/>
      <c r="M21" s="43"/>
      <c r="N21" s="43"/>
      <c r="O21" s="43"/>
      <c r="P21" s="43"/>
      <c r="Q21" s="2"/>
      <c r="R21" s="2"/>
      <c r="S21" s="6"/>
      <c r="T21" s="39"/>
      <c r="U21" s="39"/>
      <c r="V21" s="39"/>
      <c r="W21" s="39"/>
      <c r="X21" s="43"/>
      <c r="Y21" s="43"/>
      <c r="Z21" s="43"/>
      <c r="AA21" s="43"/>
      <c r="AB21" s="43"/>
      <c r="AC21" s="43"/>
      <c r="AD21" s="43"/>
      <c r="AE21" s="43"/>
      <c r="AF21" s="43"/>
      <c r="AG21" s="43"/>
      <c r="AH21" s="43"/>
      <c r="AI21" s="8"/>
      <c r="AJ21" s="2"/>
    </row>
    <row r="22" spans="1:36" ht="15.4" customHeight="1" x14ac:dyDescent="0.15">
      <c r="A22" s="98" t="str">
        <f>IF(参照用シート!E4="市内","19～24　　希望する業種　（希望する順に、『 中分類 』で８業種まで申請可）","19～24　　希望する業種　（希望する順に、『 中分類 』で５業種まで申請可）")</f>
        <v>19～24　　希望する業種　（希望する順に、『 中分類 』で５業種まで申請可）</v>
      </c>
      <c r="C22" s="59"/>
      <c r="D22" s="7"/>
      <c r="E22" s="22"/>
      <c r="F22" s="8"/>
      <c r="G22" s="8"/>
      <c r="H22" s="8"/>
      <c r="I22" s="8"/>
      <c r="J22" s="8"/>
      <c r="K22" s="8"/>
      <c r="L22" s="8"/>
      <c r="M22" s="8"/>
      <c r="N22" s="8"/>
      <c r="O22" s="8"/>
      <c r="P22" s="8"/>
      <c r="Q22" s="8"/>
      <c r="R22" s="31"/>
      <c r="S22" s="6"/>
      <c r="T22" s="1"/>
      <c r="U22" s="1"/>
      <c r="V22" s="1"/>
      <c r="W22" s="1"/>
      <c r="X22" s="8"/>
      <c r="Y22" s="8"/>
      <c r="Z22" s="8"/>
      <c r="AA22" s="8"/>
      <c r="AB22" s="8"/>
      <c r="AC22" s="8"/>
      <c r="AD22" s="8"/>
      <c r="AE22" s="8"/>
      <c r="AF22" s="8"/>
      <c r="AG22" s="8"/>
      <c r="AH22" s="2"/>
      <c r="AI22" s="2"/>
      <c r="AJ22" s="2"/>
    </row>
    <row r="23" spans="1:36" ht="15" customHeight="1" x14ac:dyDescent="0.15">
      <c r="A23" s="448" t="s">
        <v>64</v>
      </c>
      <c r="B23" s="191" t="s">
        <v>110</v>
      </c>
      <c r="C23" s="192" t="s">
        <v>108</v>
      </c>
      <c r="D23" s="450" t="s">
        <v>960</v>
      </c>
      <c r="E23" s="451"/>
      <c r="F23" s="451"/>
      <c r="G23" s="451"/>
      <c r="H23" s="451"/>
      <c r="I23" s="451"/>
      <c r="J23" s="451"/>
      <c r="K23" s="451"/>
      <c r="L23" s="451"/>
      <c r="M23" s="451"/>
      <c r="N23" s="451"/>
      <c r="O23" s="451"/>
      <c r="P23" s="451"/>
      <c r="Q23" s="451"/>
      <c r="R23" s="451"/>
      <c r="S23" s="451"/>
      <c r="T23" s="451"/>
      <c r="U23" s="451"/>
      <c r="V23" s="451"/>
      <c r="W23" s="451"/>
      <c r="X23" s="451"/>
      <c r="Y23" s="452" t="s">
        <v>72</v>
      </c>
      <c r="Z23" s="452"/>
      <c r="AA23" s="452"/>
      <c r="AB23" s="452"/>
      <c r="AC23" s="452"/>
      <c r="AD23" s="452"/>
      <c r="AE23" s="453"/>
    </row>
    <row r="24" spans="1:36" ht="15" customHeight="1" x14ac:dyDescent="0.15">
      <c r="A24" s="449"/>
      <c r="B24" s="21" t="s">
        <v>107</v>
      </c>
      <c r="C24" s="193" t="s">
        <v>107</v>
      </c>
      <c r="D24" s="442" t="s">
        <v>52</v>
      </c>
      <c r="E24" s="443"/>
      <c r="F24" s="444"/>
      <c r="G24" s="442" t="s">
        <v>58</v>
      </c>
      <c r="H24" s="443"/>
      <c r="I24" s="445"/>
      <c r="J24" s="447" t="s">
        <v>65</v>
      </c>
      <c r="K24" s="443"/>
      <c r="L24" s="444"/>
      <c r="M24" s="442" t="s">
        <v>66</v>
      </c>
      <c r="N24" s="443"/>
      <c r="O24" s="445"/>
      <c r="P24" s="447" t="s">
        <v>67</v>
      </c>
      <c r="Q24" s="443"/>
      <c r="R24" s="444"/>
      <c r="S24" s="442" t="s">
        <v>68</v>
      </c>
      <c r="T24" s="443"/>
      <c r="U24" s="445"/>
      <c r="V24" s="447" t="s">
        <v>69</v>
      </c>
      <c r="W24" s="443"/>
      <c r="X24" s="444"/>
      <c r="Y24" s="442" t="s">
        <v>70</v>
      </c>
      <c r="Z24" s="443"/>
      <c r="AA24" s="445"/>
      <c r="AB24" s="454" t="s">
        <v>113</v>
      </c>
      <c r="AC24" s="455"/>
      <c r="AD24" s="455"/>
      <c r="AE24" s="456"/>
    </row>
    <row r="25" spans="1:36" ht="35.1" customHeight="1" x14ac:dyDescent="0.15">
      <c r="A25" s="20" t="s">
        <v>59</v>
      </c>
      <c r="B25" s="60" t="str">
        <f>IF(ISBLANK(参照用シート!AF4),"",参照用シート!AF4)</f>
        <v/>
      </c>
      <c r="C25" s="228" t="str">
        <f>IF(ISBLANK(参照用シート!AG4),"",参照用シート!AG4)</f>
        <v/>
      </c>
      <c r="D25" s="435" t="str">
        <f>IF(ISBLANK(参照用シート!AZ4),"",参照用シート!AZ4)</f>
        <v/>
      </c>
      <c r="E25" s="436"/>
      <c r="F25" s="84" t="str">
        <f>IF(ISBLANK(参照用シート!BI4),"",参照用シート!BI4)</f>
        <v/>
      </c>
      <c r="G25" s="435" t="str">
        <f>IF(ISBLANK(参照用シート!BA4),"",参照用シート!BA4)</f>
        <v/>
      </c>
      <c r="H25" s="436"/>
      <c r="I25" s="85" t="str">
        <f>IF(ISBLANK(参照用シート!BJ4),"",参照用シート!BJ4)</f>
        <v/>
      </c>
      <c r="J25" s="440" t="str">
        <f>IF(ISBLANK(参照用シート!BB4),"",参照用シート!BB4)</f>
        <v/>
      </c>
      <c r="K25" s="441"/>
      <c r="L25" s="84" t="str">
        <f>IF(ISBLANK(参照用シート!BK4),"",参照用シート!BK4)</f>
        <v/>
      </c>
      <c r="M25" s="439" t="str">
        <f>IF(ISBLANK(参照用シート!BC4),"",参照用シート!BC4)</f>
        <v/>
      </c>
      <c r="N25" s="438"/>
      <c r="O25" s="85" t="str">
        <f>IF(ISBLANK(参照用シート!BL4),"",参照用シート!BL4)</f>
        <v/>
      </c>
      <c r="P25" s="437" t="str">
        <f>IF(ISBLANK(参照用シート!BD4),"",参照用シート!BD4)</f>
        <v/>
      </c>
      <c r="Q25" s="438"/>
      <c r="R25" s="84" t="str">
        <f>IF(ISBLANK(参照用シート!BM4),"",参照用シート!BM4)</f>
        <v/>
      </c>
      <c r="S25" s="440" t="str">
        <f>IF(ISBLANK(参照用シート!BE4),"",参照用シート!BE4)</f>
        <v/>
      </c>
      <c r="T25" s="441"/>
      <c r="U25" s="85" t="str">
        <f>IF(ISBLANK(参照用シート!BN4),"",参照用シート!BN4)</f>
        <v/>
      </c>
      <c r="V25" s="437" t="str">
        <f>IF(ISBLANK(参照用シート!BF4),"",参照用シート!BF4)</f>
        <v/>
      </c>
      <c r="W25" s="438"/>
      <c r="X25" s="84" t="str">
        <f>IF(ISBLANK(参照用シート!BO4),"",参照用シート!BO4)</f>
        <v/>
      </c>
      <c r="Y25" s="439" t="str">
        <f>IF(ISBLANK(参照用シート!BG4),"",参照用シート!BG4)</f>
        <v/>
      </c>
      <c r="Z25" s="438"/>
      <c r="AA25" s="85" t="str">
        <f>IF(ISBLANK(参照用シート!BP4),"",参照用シート!BP4)</f>
        <v/>
      </c>
      <c r="AB25" s="432" t="str">
        <f>IF(参照用シート!BH4="","",IF(参照用シート!BQ4="","【注意！】　　「その他」の内容が未入力です。入力してください。",参照用シート!BQ4))</f>
        <v/>
      </c>
      <c r="AC25" s="433" t="str">
        <f>IF(参照用シート!$BP4=0,"",参照用シート!$BP4)</f>
        <v/>
      </c>
      <c r="AD25" s="433" t="str">
        <f>IF(参照用シート!$BP4=0,"",参照用シート!$BP4)</f>
        <v/>
      </c>
      <c r="AE25" s="434" t="str">
        <f>IF(参照用シート!$BP4=0,"",参照用シート!$BP4)</f>
        <v/>
      </c>
    </row>
    <row r="26" spans="1:36" ht="35.1" customHeight="1" x14ac:dyDescent="0.15">
      <c r="A26" s="20" t="s">
        <v>60</v>
      </c>
      <c r="B26" s="60" t="str">
        <f>IF(ISBLANK(参照用シート!AF5),"",参照用シート!AF5)</f>
        <v/>
      </c>
      <c r="C26" s="228" t="str">
        <f>IF(ISBLANK(参照用シート!AG5),"",参照用シート!AG5)</f>
        <v/>
      </c>
      <c r="D26" s="435" t="str">
        <f>IF(ISBLANK(参照用シート!AZ5),"",参照用シート!AZ5)</f>
        <v/>
      </c>
      <c r="E26" s="436"/>
      <c r="F26" s="84" t="str">
        <f>IF(ISBLANK(参照用シート!BI5),"",参照用シート!BI5)</f>
        <v/>
      </c>
      <c r="G26" s="435" t="str">
        <f>IF(ISBLANK(参照用シート!BA5),"",参照用シート!BA5)</f>
        <v/>
      </c>
      <c r="H26" s="436"/>
      <c r="I26" s="85" t="str">
        <f>IF(ISBLANK(参照用シート!BJ5),"",参照用シート!BJ5)</f>
        <v/>
      </c>
      <c r="J26" s="440" t="str">
        <f>IF(ISBLANK(参照用シート!BB5),"",参照用シート!BB5)</f>
        <v/>
      </c>
      <c r="K26" s="441"/>
      <c r="L26" s="84" t="str">
        <f>IF(ISBLANK(参照用シート!BK5),"",参照用シート!BK5)</f>
        <v/>
      </c>
      <c r="M26" s="439" t="str">
        <f>IF(ISBLANK(参照用シート!BC5),"",参照用シート!BC5)</f>
        <v/>
      </c>
      <c r="N26" s="438"/>
      <c r="O26" s="85" t="str">
        <f>IF(ISBLANK(参照用シート!BL5),"",参照用シート!BL5)</f>
        <v/>
      </c>
      <c r="P26" s="437" t="str">
        <f>IF(ISBLANK(参照用シート!BD5),"",参照用シート!BD5)</f>
        <v/>
      </c>
      <c r="Q26" s="438"/>
      <c r="R26" s="84" t="str">
        <f>IF(ISBLANK(参照用シート!BM5),"",参照用シート!BM5)</f>
        <v/>
      </c>
      <c r="S26" s="440" t="str">
        <f>IF(ISBLANK(参照用シート!BE5),"",参照用シート!BE5)</f>
        <v/>
      </c>
      <c r="T26" s="441"/>
      <c r="U26" s="85" t="str">
        <f>IF(ISBLANK(参照用シート!BN5),"",参照用シート!BN5)</f>
        <v/>
      </c>
      <c r="V26" s="437" t="str">
        <f>IF(ISBLANK(参照用シート!BF5),"",参照用シート!BF5)</f>
        <v/>
      </c>
      <c r="W26" s="438"/>
      <c r="X26" s="84" t="str">
        <f>IF(ISBLANK(参照用シート!BO5),"",参照用シート!BO5)</f>
        <v/>
      </c>
      <c r="Y26" s="439" t="str">
        <f>IF(ISBLANK(参照用シート!BG5),"",参照用シート!BG5)</f>
        <v/>
      </c>
      <c r="Z26" s="438"/>
      <c r="AA26" s="85" t="str">
        <f>IF(ISBLANK(参照用シート!BP5),"",参照用シート!BP5)</f>
        <v/>
      </c>
      <c r="AB26" s="432" t="str">
        <f>IF(参照用シート!BH5="","",IF(参照用シート!BQ5="","【注意！】　　「その他」の内容が未入力です。入力してください。",参照用シート!BQ5))</f>
        <v/>
      </c>
      <c r="AC26" s="433" t="str">
        <f>IF(参照用シート!$BP5=0,"",参照用シート!$BP5)</f>
        <v/>
      </c>
      <c r="AD26" s="433" t="str">
        <f>IF(参照用シート!$BP5=0,"",参照用シート!$BP5)</f>
        <v/>
      </c>
      <c r="AE26" s="434" t="str">
        <f>IF(参照用シート!$BP5=0,"",参照用シート!$BP5)</f>
        <v/>
      </c>
    </row>
    <row r="27" spans="1:36" ht="35.1" customHeight="1" x14ac:dyDescent="0.15">
      <c r="A27" s="20" t="s">
        <v>61</v>
      </c>
      <c r="B27" s="60" t="str">
        <f>IF(ISBLANK(参照用シート!AF6),"",参照用シート!AF6)</f>
        <v/>
      </c>
      <c r="C27" s="228" t="str">
        <f>IF(ISBLANK(参照用シート!AG6),"",参照用シート!AG6)</f>
        <v/>
      </c>
      <c r="D27" s="435" t="str">
        <f>IF(ISBLANK(参照用シート!AZ6),"",参照用シート!AZ6)</f>
        <v/>
      </c>
      <c r="E27" s="436"/>
      <c r="F27" s="84" t="str">
        <f>IF(ISBLANK(参照用シート!BI6),"",参照用シート!BI6)</f>
        <v/>
      </c>
      <c r="G27" s="435" t="str">
        <f>IF(ISBLANK(参照用シート!BA6),"",参照用シート!BA6)</f>
        <v/>
      </c>
      <c r="H27" s="436"/>
      <c r="I27" s="85" t="str">
        <f>IF(ISBLANK(参照用シート!BJ6),"",参照用シート!BJ6)</f>
        <v/>
      </c>
      <c r="J27" s="440" t="str">
        <f>IF(ISBLANK(参照用シート!BB6),"",参照用シート!BB6)</f>
        <v/>
      </c>
      <c r="K27" s="441"/>
      <c r="L27" s="84" t="str">
        <f>IF(ISBLANK(参照用シート!BK6),"",参照用シート!BK6)</f>
        <v/>
      </c>
      <c r="M27" s="439" t="str">
        <f>IF(ISBLANK(参照用シート!BC6),"",参照用シート!BC6)</f>
        <v/>
      </c>
      <c r="N27" s="438"/>
      <c r="O27" s="85" t="str">
        <f>IF(ISBLANK(参照用シート!BL6),"",参照用シート!BL6)</f>
        <v/>
      </c>
      <c r="P27" s="437" t="str">
        <f>IF(ISBLANK(参照用シート!BD6),"",参照用シート!BD6)</f>
        <v/>
      </c>
      <c r="Q27" s="438"/>
      <c r="R27" s="84" t="str">
        <f>IF(ISBLANK(参照用シート!BM6),"",参照用シート!BM6)</f>
        <v/>
      </c>
      <c r="S27" s="440" t="str">
        <f>IF(ISBLANK(参照用シート!BE6),"",参照用シート!BE6)</f>
        <v/>
      </c>
      <c r="T27" s="441"/>
      <c r="U27" s="85" t="str">
        <f>IF(ISBLANK(参照用シート!BN6),"",参照用シート!BN6)</f>
        <v/>
      </c>
      <c r="V27" s="437" t="str">
        <f>IF(ISBLANK(参照用シート!BF6),"",参照用シート!BF6)</f>
        <v/>
      </c>
      <c r="W27" s="438"/>
      <c r="X27" s="84" t="str">
        <f>IF(ISBLANK(参照用シート!BO6),"",参照用シート!BO6)</f>
        <v/>
      </c>
      <c r="Y27" s="439" t="str">
        <f>IF(ISBLANK(参照用シート!BG6),"",参照用シート!BG6)</f>
        <v/>
      </c>
      <c r="Z27" s="438"/>
      <c r="AA27" s="85" t="str">
        <f>IF(ISBLANK(参照用シート!BP6),"",参照用シート!BP6)</f>
        <v/>
      </c>
      <c r="AB27" s="432" t="str">
        <f>IF(参照用シート!BH6="","",IF(参照用シート!BQ6="","【注意！】　　「その他」の内容が未入力です。入力してください。",参照用シート!BQ6))</f>
        <v/>
      </c>
      <c r="AC27" s="433" t="str">
        <f>IF(参照用シート!$BP6=0,"",参照用シート!$BP6)</f>
        <v/>
      </c>
      <c r="AD27" s="433" t="str">
        <f>IF(参照用シート!$BP6=0,"",参照用シート!$BP6)</f>
        <v/>
      </c>
      <c r="AE27" s="434" t="str">
        <f>IF(参照用シート!$BP6=0,"",参照用シート!$BP6)</f>
        <v/>
      </c>
    </row>
    <row r="28" spans="1:36" ht="34.5" customHeight="1" x14ac:dyDescent="0.15">
      <c r="A28" s="20" t="s">
        <v>62</v>
      </c>
      <c r="B28" s="60" t="str">
        <f>IF(ISBLANK(参照用シート!AF7),"",参照用シート!AF7)</f>
        <v/>
      </c>
      <c r="C28" s="228" t="str">
        <f>IF(ISBLANK(参照用シート!AG7),"",参照用シート!AG7)</f>
        <v/>
      </c>
      <c r="D28" s="435" t="str">
        <f>IF(ISBLANK(参照用シート!AZ7),"",参照用シート!AZ7)</f>
        <v/>
      </c>
      <c r="E28" s="436"/>
      <c r="F28" s="84" t="str">
        <f>IF(ISBLANK(参照用シート!BI7),"",参照用シート!BI7)</f>
        <v/>
      </c>
      <c r="G28" s="435" t="str">
        <f>IF(ISBLANK(参照用シート!BA7),"",参照用シート!BA7)</f>
        <v/>
      </c>
      <c r="H28" s="436"/>
      <c r="I28" s="85" t="str">
        <f>IF(ISBLANK(参照用シート!BJ7),"",参照用シート!BJ7)</f>
        <v/>
      </c>
      <c r="J28" s="440" t="str">
        <f>IF(ISBLANK(参照用シート!BB7),"",参照用シート!BB7)</f>
        <v/>
      </c>
      <c r="K28" s="441"/>
      <c r="L28" s="84" t="str">
        <f>IF(ISBLANK(参照用シート!BK7),"",参照用シート!BK7)</f>
        <v/>
      </c>
      <c r="M28" s="439" t="str">
        <f>IF(ISBLANK(参照用シート!BC7),"",参照用シート!BC7)</f>
        <v/>
      </c>
      <c r="N28" s="438"/>
      <c r="O28" s="85" t="str">
        <f>IF(ISBLANK(参照用シート!BL7),"",参照用シート!BL7)</f>
        <v/>
      </c>
      <c r="P28" s="437" t="str">
        <f>IF(ISBLANK(参照用シート!BD7),"",参照用シート!BD7)</f>
        <v/>
      </c>
      <c r="Q28" s="438"/>
      <c r="R28" s="84" t="str">
        <f>IF(ISBLANK(参照用シート!BM7),"",参照用シート!BM7)</f>
        <v/>
      </c>
      <c r="S28" s="440" t="str">
        <f>IF(ISBLANK(参照用シート!BE7),"",参照用シート!BE7)</f>
        <v/>
      </c>
      <c r="T28" s="441"/>
      <c r="U28" s="85" t="str">
        <f>IF(ISBLANK(参照用シート!BN7),"",参照用シート!BN7)</f>
        <v/>
      </c>
      <c r="V28" s="437" t="str">
        <f>IF(ISBLANK(参照用シート!BF7),"",参照用シート!BF7)</f>
        <v/>
      </c>
      <c r="W28" s="438"/>
      <c r="X28" s="84" t="str">
        <f>IF(ISBLANK(参照用シート!BO7),"",参照用シート!BO7)</f>
        <v/>
      </c>
      <c r="Y28" s="439" t="str">
        <f>IF(ISBLANK(参照用シート!BG7),"",参照用シート!BG7)</f>
        <v/>
      </c>
      <c r="Z28" s="438"/>
      <c r="AA28" s="85" t="str">
        <f>IF(ISBLANK(参照用シート!BP7),"",参照用シート!BP7)</f>
        <v/>
      </c>
      <c r="AB28" s="432" t="str">
        <f>IF(参照用シート!BH7="","",IF(参照用シート!BQ7="","【注意！】　　「その他」の内容が未入力です。入力してください。",参照用シート!BQ7))</f>
        <v/>
      </c>
      <c r="AC28" s="433" t="str">
        <f>IF(参照用シート!$BP7=0,"",参照用シート!$BP7)</f>
        <v/>
      </c>
      <c r="AD28" s="433" t="str">
        <f>IF(参照用シート!$BP7=0,"",参照用シート!$BP7)</f>
        <v/>
      </c>
      <c r="AE28" s="434" t="str">
        <f>IF(参照用シート!$BP7=0,"",参照用シート!$BP7)</f>
        <v/>
      </c>
    </row>
    <row r="29" spans="1:36" ht="35.1" customHeight="1" x14ac:dyDescent="0.15">
      <c r="A29" s="21" t="s">
        <v>63</v>
      </c>
      <c r="B29" s="60" t="str">
        <f>IF(ISBLANK(参照用シート!AF8),"",参照用シート!AF8)</f>
        <v/>
      </c>
      <c r="C29" s="228" t="str">
        <f>IF(ISBLANK(参照用シート!AG8),"",参照用シート!AG8)</f>
        <v/>
      </c>
      <c r="D29" s="435" t="str">
        <f>IF(ISBLANK(参照用シート!AZ8),"",参照用シート!AZ8)</f>
        <v/>
      </c>
      <c r="E29" s="436"/>
      <c r="F29" s="84" t="str">
        <f>IF(ISBLANK(参照用シート!BI8),"",参照用シート!BI8)</f>
        <v/>
      </c>
      <c r="G29" s="435" t="str">
        <f>IF(ISBLANK(参照用シート!BA8),"",参照用シート!BA8)</f>
        <v/>
      </c>
      <c r="H29" s="436"/>
      <c r="I29" s="85" t="str">
        <f>IF(ISBLANK(参照用シート!BJ8),"",参照用シート!BJ8)</f>
        <v/>
      </c>
      <c r="J29" s="440" t="str">
        <f>IF(ISBLANK(参照用シート!BB8),"",参照用シート!BB8)</f>
        <v/>
      </c>
      <c r="K29" s="441"/>
      <c r="L29" s="84" t="str">
        <f>IF(ISBLANK(参照用シート!BK8),"",参照用シート!BK8)</f>
        <v/>
      </c>
      <c r="M29" s="439" t="str">
        <f>IF(ISBLANK(参照用シート!BC8),"",参照用シート!BC8)</f>
        <v/>
      </c>
      <c r="N29" s="438"/>
      <c r="O29" s="85" t="str">
        <f>IF(ISBLANK(参照用シート!BL8),"",参照用シート!BL8)</f>
        <v/>
      </c>
      <c r="P29" s="437" t="str">
        <f>IF(ISBLANK(参照用シート!BD8),"",参照用シート!BD8)</f>
        <v/>
      </c>
      <c r="Q29" s="438"/>
      <c r="R29" s="84" t="str">
        <f>IF(ISBLANK(参照用シート!BM8),"",参照用シート!BM8)</f>
        <v/>
      </c>
      <c r="S29" s="440" t="str">
        <f>IF(ISBLANK(参照用シート!BE8),"",参照用シート!BE8)</f>
        <v/>
      </c>
      <c r="T29" s="441"/>
      <c r="U29" s="85" t="str">
        <f>IF(ISBLANK(参照用シート!BN8),"",参照用シート!BN8)</f>
        <v/>
      </c>
      <c r="V29" s="437" t="str">
        <f>IF(ISBLANK(参照用シート!BF8),"",参照用シート!BF8)</f>
        <v/>
      </c>
      <c r="W29" s="438"/>
      <c r="X29" s="84" t="str">
        <f>IF(ISBLANK(参照用シート!BO8),"",参照用シート!BO8)</f>
        <v/>
      </c>
      <c r="Y29" s="439" t="str">
        <f>IF(ISBLANK(参照用シート!BG8),"",参照用シート!BG8)</f>
        <v/>
      </c>
      <c r="Z29" s="438"/>
      <c r="AA29" s="85" t="str">
        <f>IF(ISBLANK(参照用シート!BP8),"",参照用シート!BP8)</f>
        <v/>
      </c>
      <c r="AB29" s="432" t="str">
        <f>IF(参照用シート!BH8="","",IF(参照用シート!BQ8="","【注意！】　　「その他」の内容が未入力です。入力してください。",参照用シート!BQ8))</f>
        <v/>
      </c>
      <c r="AC29" s="433" t="str">
        <f>IF(参照用シート!$BP8=0,"",参照用シート!$BP8)</f>
        <v/>
      </c>
      <c r="AD29" s="433" t="str">
        <f>IF(参照用シート!$BP8=0,"",参照用シート!$BP8)</f>
        <v/>
      </c>
      <c r="AE29" s="434" t="str">
        <f>IF(参照用シート!$BP8=0,"",参照用シート!$BP8)</f>
        <v/>
      </c>
    </row>
    <row r="30" spans="1:36" s="18" customFormat="1" ht="35.1" customHeight="1" x14ac:dyDescent="0.15">
      <c r="A30" s="20" t="s">
        <v>307</v>
      </c>
      <c r="B30" s="60" t="str">
        <f>IF(ISBLANK(参照用シート!AF9),"",参照用シート!AF9)</f>
        <v/>
      </c>
      <c r="C30" s="228" t="str">
        <f>IF(ISBLANK(参照用シート!AG9),"",参照用シート!AG9)</f>
        <v/>
      </c>
      <c r="D30" s="435" t="str">
        <f>IF(ISBLANK(参照用シート!AZ9),"",参照用シート!AZ9)</f>
        <v/>
      </c>
      <c r="E30" s="436"/>
      <c r="F30" s="84" t="str">
        <f>IF(ISBLANK(参照用シート!BI9),"",参照用シート!BI9)</f>
        <v/>
      </c>
      <c r="G30" s="435" t="str">
        <f>IF(ISBLANK(参照用シート!BA9),"",参照用シート!BA9)</f>
        <v/>
      </c>
      <c r="H30" s="436"/>
      <c r="I30" s="85" t="str">
        <f>IF(ISBLANK(参照用シート!BJ9),"",参照用シート!BJ9)</f>
        <v/>
      </c>
      <c r="J30" s="440" t="str">
        <f>IF(ISBLANK(参照用シート!BB9),"",参照用シート!BB9)</f>
        <v/>
      </c>
      <c r="K30" s="441"/>
      <c r="L30" s="84" t="str">
        <f>IF(ISBLANK(参照用シート!BK9),"",参照用シート!BK9)</f>
        <v/>
      </c>
      <c r="M30" s="439" t="str">
        <f>IF(ISBLANK(参照用シート!BC9),"",参照用シート!BC9)</f>
        <v/>
      </c>
      <c r="N30" s="438"/>
      <c r="O30" s="85" t="str">
        <f>IF(ISBLANK(参照用シート!BL9),"",参照用シート!BL9)</f>
        <v/>
      </c>
      <c r="P30" s="437" t="str">
        <f>IF(ISBLANK(参照用シート!BD9),"",参照用シート!BD9)</f>
        <v/>
      </c>
      <c r="Q30" s="438"/>
      <c r="R30" s="84" t="str">
        <f>IF(ISBLANK(参照用シート!BM9),"",参照用シート!BM9)</f>
        <v/>
      </c>
      <c r="S30" s="440" t="str">
        <f>IF(ISBLANK(参照用シート!BE9),"",参照用シート!BE9)</f>
        <v/>
      </c>
      <c r="T30" s="441"/>
      <c r="U30" s="85" t="str">
        <f>IF(ISBLANK(参照用シート!BN9),"",参照用シート!BN9)</f>
        <v/>
      </c>
      <c r="V30" s="437" t="str">
        <f>IF(ISBLANK(参照用シート!BF9),"",参照用シート!BF9)</f>
        <v/>
      </c>
      <c r="W30" s="438"/>
      <c r="X30" s="84" t="str">
        <f>IF(ISBLANK(参照用シート!BO9),"",参照用シート!BO9)</f>
        <v/>
      </c>
      <c r="Y30" s="439" t="str">
        <f>IF(ISBLANK(参照用シート!BG9),"",参照用シート!BG9)</f>
        <v/>
      </c>
      <c r="Z30" s="438"/>
      <c r="AA30" s="85" t="str">
        <f>IF(ISBLANK(参照用シート!BP9),"",参照用シート!BP9)</f>
        <v/>
      </c>
      <c r="AB30" s="432" t="str">
        <f>IF(参照用シート!BH9="","",IF(参照用シート!BQ9="","【注意！】　　「その他」の内容が未入力です。入力してください。",参照用シート!BQ9))</f>
        <v/>
      </c>
      <c r="AC30" s="433" t="str">
        <f>IF(参照用シート!$BP9=0,"",参照用シート!$BP9)</f>
        <v/>
      </c>
      <c r="AD30" s="433" t="str">
        <f>IF(参照用シート!$BP9=0,"",参照用シート!$BP9)</f>
        <v/>
      </c>
      <c r="AE30" s="434" t="str">
        <f>IF(参照用シート!$BP9=0,"",参照用シート!$BP9)</f>
        <v/>
      </c>
    </row>
    <row r="31" spans="1:36" s="10" customFormat="1" ht="35.1" customHeight="1" x14ac:dyDescent="0.15">
      <c r="A31" s="21" t="s">
        <v>308</v>
      </c>
      <c r="B31" s="60" t="str">
        <f>IF(ISBLANK(参照用シート!AF10),"",参照用シート!AF10)</f>
        <v/>
      </c>
      <c r="C31" s="228" t="str">
        <f>IF(ISBLANK(参照用シート!AG10),"",参照用シート!AG10)</f>
        <v/>
      </c>
      <c r="D31" s="435" t="str">
        <f>IF(ISBLANK(参照用シート!AZ10),"",参照用シート!AZ10)</f>
        <v/>
      </c>
      <c r="E31" s="436"/>
      <c r="F31" s="84" t="str">
        <f>IF(ISBLANK(参照用シート!BI10),"",参照用シート!BI10)</f>
        <v/>
      </c>
      <c r="G31" s="435" t="str">
        <f>IF(ISBLANK(参照用シート!BA10),"",参照用シート!BA10)</f>
        <v/>
      </c>
      <c r="H31" s="436"/>
      <c r="I31" s="85" t="str">
        <f>IF(ISBLANK(参照用シート!BJ10),"",参照用シート!BJ10)</f>
        <v/>
      </c>
      <c r="J31" s="440" t="str">
        <f>IF(ISBLANK(参照用シート!BB10),"",参照用シート!BB10)</f>
        <v/>
      </c>
      <c r="K31" s="441"/>
      <c r="L31" s="84" t="str">
        <f>IF(ISBLANK(参照用シート!BK10),"",参照用シート!BK10)</f>
        <v/>
      </c>
      <c r="M31" s="439" t="str">
        <f>IF(ISBLANK(参照用シート!BC10),"",参照用シート!BC10)</f>
        <v/>
      </c>
      <c r="N31" s="438"/>
      <c r="O31" s="85" t="str">
        <f>IF(ISBLANK(参照用シート!BL10),"",参照用シート!BL10)</f>
        <v/>
      </c>
      <c r="P31" s="437" t="str">
        <f>IF(ISBLANK(参照用シート!BD10),"",参照用シート!BD10)</f>
        <v/>
      </c>
      <c r="Q31" s="438"/>
      <c r="R31" s="84" t="str">
        <f>IF(ISBLANK(参照用シート!BM10),"",参照用シート!BM10)</f>
        <v/>
      </c>
      <c r="S31" s="440" t="str">
        <f>IF(ISBLANK(参照用シート!BE10),"",参照用シート!BE10)</f>
        <v/>
      </c>
      <c r="T31" s="441"/>
      <c r="U31" s="85" t="str">
        <f>IF(ISBLANK(参照用シート!BN10),"",参照用シート!BN10)</f>
        <v/>
      </c>
      <c r="V31" s="437" t="str">
        <f>IF(ISBLANK(参照用シート!BF10),"",参照用シート!BF10)</f>
        <v/>
      </c>
      <c r="W31" s="438"/>
      <c r="X31" s="84" t="str">
        <f>IF(ISBLANK(参照用シート!BO10),"",参照用シート!BO10)</f>
        <v/>
      </c>
      <c r="Y31" s="439" t="str">
        <f>IF(ISBLANK(参照用シート!BG10),"",参照用シート!BG10)</f>
        <v/>
      </c>
      <c r="Z31" s="438"/>
      <c r="AA31" s="85" t="str">
        <f>IF(ISBLANK(参照用シート!BP10),"",参照用シート!BP10)</f>
        <v/>
      </c>
      <c r="AB31" s="432" t="str">
        <f>IF(参照用シート!BH10="","",IF(参照用シート!BQ10="","【注意！】　　「その他」の内容が未入力です。入力してください。",参照用シート!BQ10))</f>
        <v/>
      </c>
      <c r="AC31" s="433" t="str">
        <f>IF(参照用シート!$BP10=0,"",参照用シート!$BP10)</f>
        <v/>
      </c>
      <c r="AD31" s="433" t="str">
        <f>IF(参照用シート!$BP10=0,"",参照用シート!$BP10)</f>
        <v/>
      </c>
      <c r="AE31" s="434" t="str">
        <f>IF(参照用シート!$BP10=0,"",参照用シート!$BP10)</f>
        <v/>
      </c>
      <c r="AF31" s="12"/>
      <c r="AG31" s="12"/>
      <c r="AH31" s="12"/>
      <c r="AI31" s="12"/>
      <c r="AJ31" s="11"/>
    </row>
    <row r="32" spans="1:36" s="10" customFormat="1" ht="35.1" customHeight="1" x14ac:dyDescent="0.15">
      <c r="A32" s="20" t="s">
        <v>309</v>
      </c>
      <c r="B32" s="164" t="str">
        <f>IF(ISBLANK(参照用シート!AF11),"",参照用シート!AF11)</f>
        <v/>
      </c>
      <c r="C32" s="229" t="str">
        <f>IF(ISBLANK(参照用シート!AG11),"",参照用シート!AG11)</f>
        <v/>
      </c>
      <c r="D32" s="435" t="str">
        <f>IF(ISBLANK(参照用シート!AZ11),"",参照用シート!AZ11)</f>
        <v/>
      </c>
      <c r="E32" s="436"/>
      <c r="F32" s="84" t="str">
        <f>IF(ISBLANK(参照用シート!BI11),"",参照用シート!BI11)</f>
        <v/>
      </c>
      <c r="G32" s="435" t="str">
        <f>IF(ISBLANK(参照用シート!BA11),"",参照用シート!BA11)</f>
        <v/>
      </c>
      <c r="H32" s="436"/>
      <c r="I32" s="85" t="str">
        <f>IF(ISBLANK(参照用シート!BJ11),"",参照用シート!BJ11)</f>
        <v/>
      </c>
      <c r="J32" s="440" t="str">
        <f>IF(ISBLANK(参照用シート!BB11),"",参照用シート!BB11)</f>
        <v/>
      </c>
      <c r="K32" s="441"/>
      <c r="L32" s="84" t="str">
        <f>IF(ISBLANK(参照用シート!BK11),"",参照用シート!BK11)</f>
        <v/>
      </c>
      <c r="M32" s="439" t="str">
        <f>IF(ISBLANK(参照用シート!BC11),"",参照用シート!BC11)</f>
        <v/>
      </c>
      <c r="N32" s="438"/>
      <c r="O32" s="85" t="str">
        <f>IF(ISBLANK(参照用シート!BL11),"",参照用シート!BL11)</f>
        <v/>
      </c>
      <c r="P32" s="437" t="str">
        <f>IF(ISBLANK(参照用シート!BD11),"",参照用シート!BD11)</f>
        <v/>
      </c>
      <c r="Q32" s="438"/>
      <c r="R32" s="84" t="str">
        <f>IF(ISBLANK(参照用シート!BM11),"",参照用シート!BM11)</f>
        <v/>
      </c>
      <c r="S32" s="440" t="str">
        <f>IF(ISBLANK(参照用シート!BE11),"",参照用シート!BE11)</f>
        <v/>
      </c>
      <c r="T32" s="441"/>
      <c r="U32" s="85" t="str">
        <f>IF(ISBLANK(参照用シート!BN11),"",参照用シート!BN11)</f>
        <v/>
      </c>
      <c r="V32" s="437" t="str">
        <f>IF(ISBLANK(参照用シート!BF11),"",参照用シート!BF11)</f>
        <v/>
      </c>
      <c r="W32" s="438"/>
      <c r="X32" s="84" t="str">
        <f>IF(ISBLANK(参照用シート!BO11),"",参照用シート!BO11)</f>
        <v/>
      </c>
      <c r="Y32" s="439" t="str">
        <f>IF(ISBLANK(参照用シート!BG11),"",参照用シート!BG11)</f>
        <v/>
      </c>
      <c r="Z32" s="438"/>
      <c r="AA32" s="85" t="str">
        <f>IF(ISBLANK(参照用シート!BP11),"",参照用シート!BP11)</f>
        <v/>
      </c>
      <c r="AB32" s="432" t="str">
        <f>IF(参照用シート!BH11="","",IF(参照用シート!BQ11="","【注意！】　　「その他」の内容が未入力です。入力してください。",参照用シート!BQ11))</f>
        <v/>
      </c>
      <c r="AC32" s="433" t="str">
        <f>IF(参照用シート!$BP11=0,"",参照用シート!$BP11)</f>
        <v/>
      </c>
      <c r="AD32" s="433" t="str">
        <f>IF(参照用シート!$BP11=0,"",参照用シート!$BP11)</f>
        <v/>
      </c>
      <c r="AE32" s="434" t="str">
        <f>IF(参照用シート!$BP11=0,"",参照用シート!$BP11)</f>
        <v/>
      </c>
      <c r="AF32" s="12"/>
      <c r="AG32" s="12"/>
      <c r="AH32" s="12"/>
      <c r="AI32" s="12"/>
      <c r="AJ32" s="11"/>
    </row>
    <row r="33" spans="1:36" s="10" customFormat="1" ht="24.95" customHeight="1" x14ac:dyDescent="0.15">
      <c r="A33" s="12"/>
      <c r="B33" s="12"/>
      <c r="C33" s="12"/>
      <c r="D33" s="12"/>
      <c r="E33" s="12"/>
      <c r="F33" s="12"/>
      <c r="G33" s="12"/>
      <c r="H33" s="12"/>
      <c r="I33" s="12"/>
      <c r="J33" s="12"/>
      <c r="K33" s="12"/>
      <c r="L33" s="12"/>
      <c r="M33" s="12"/>
      <c r="N33" s="12"/>
      <c r="O33" s="12"/>
      <c r="P33" s="13"/>
      <c r="Q33" s="13"/>
      <c r="R33" s="14"/>
      <c r="S33" s="14"/>
      <c r="T33" s="14"/>
      <c r="U33" s="2"/>
      <c r="V33" s="12"/>
      <c r="W33" s="15"/>
      <c r="X33" s="12"/>
      <c r="Y33" s="12"/>
      <c r="AA33" s="12"/>
      <c r="AB33" s="12"/>
      <c r="AC33" s="12"/>
      <c r="AE33" s="12"/>
      <c r="AF33" s="12"/>
      <c r="AG33" s="12"/>
      <c r="AH33" s="12"/>
      <c r="AI33" s="12"/>
      <c r="AJ33" s="11"/>
    </row>
    <row r="34" spans="1:36" s="10" customFormat="1" ht="24.95" customHeight="1" x14ac:dyDescent="0.15">
      <c r="A34" s="12"/>
      <c r="B34" s="12"/>
      <c r="C34" s="12"/>
      <c r="D34" s="12"/>
      <c r="E34" s="12"/>
      <c r="F34" s="12"/>
      <c r="G34" s="12"/>
      <c r="H34" s="12"/>
      <c r="I34" s="12"/>
      <c r="J34" s="12"/>
      <c r="K34" s="12"/>
      <c r="L34" s="12"/>
      <c r="M34" s="12"/>
      <c r="N34" s="12"/>
      <c r="O34" s="12"/>
      <c r="P34" s="13"/>
      <c r="Q34" s="13"/>
      <c r="R34" s="14"/>
      <c r="S34" s="14"/>
      <c r="T34" s="14"/>
      <c r="U34" s="2"/>
      <c r="V34" s="12"/>
      <c r="W34" s="15"/>
      <c r="X34" s="12"/>
      <c r="Y34" s="12"/>
      <c r="AA34" s="12"/>
      <c r="AB34" s="12"/>
      <c r="AC34" s="12"/>
      <c r="AE34" s="12"/>
      <c r="AF34" s="12"/>
      <c r="AG34" s="12"/>
      <c r="AH34" s="12"/>
      <c r="AI34" s="12"/>
      <c r="AJ34" s="11"/>
    </row>
    <row r="35" spans="1:36" s="10" customFormat="1" ht="24.95" customHeight="1" x14ac:dyDescent="0.15">
      <c r="A35" s="12"/>
      <c r="B35" s="12"/>
      <c r="C35" s="12"/>
      <c r="D35" s="12"/>
      <c r="E35" s="12"/>
      <c r="F35" s="12"/>
      <c r="G35" s="12"/>
      <c r="H35" s="12"/>
      <c r="I35" s="12"/>
      <c r="J35" s="12"/>
      <c r="K35" s="12"/>
      <c r="L35" s="12"/>
      <c r="M35" s="12"/>
      <c r="N35" s="12"/>
      <c r="O35" s="12"/>
      <c r="P35" s="13"/>
      <c r="Q35" s="13"/>
      <c r="R35" s="14"/>
      <c r="S35" s="14"/>
      <c r="T35" s="14"/>
      <c r="U35" s="2"/>
      <c r="V35" s="12"/>
      <c r="W35" s="15"/>
      <c r="X35" s="12"/>
      <c r="Y35" s="12"/>
      <c r="AA35" s="12"/>
      <c r="AB35" s="12"/>
      <c r="AC35" s="12"/>
      <c r="AE35" s="12"/>
      <c r="AF35" s="12"/>
      <c r="AG35" s="12"/>
      <c r="AH35" s="12"/>
      <c r="AI35" s="12"/>
      <c r="AJ35" s="11"/>
    </row>
    <row r="36" spans="1:36" ht="24.95" customHeight="1" x14ac:dyDescent="0.15">
      <c r="A36" s="5"/>
      <c r="Q36" s="16"/>
      <c r="R36" s="16"/>
    </row>
    <row r="37" spans="1:36" ht="24.95" customHeight="1" x14ac:dyDescent="0.15">
      <c r="A37" s="5"/>
      <c r="K37" s="2"/>
      <c r="L37" s="2"/>
      <c r="M37" s="2"/>
      <c r="N37" s="2"/>
      <c r="O37" s="2"/>
      <c r="P37" s="2"/>
      <c r="Q37" s="16"/>
      <c r="S37" s="2"/>
      <c r="T37" s="2"/>
      <c r="U37" s="2"/>
      <c r="V37" s="2"/>
      <c r="W37" s="2"/>
      <c r="X37" s="2"/>
      <c r="Y37" s="2"/>
      <c r="Z37" s="2"/>
      <c r="AA37" s="2"/>
      <c r="AB37" s="2"/>
      <c r="AC37" s="2"/>
      <c r="AD37" s="2"/>
      <c r="AE37" s="2"/>
      <c r="AF37" s="2"/>
    </row>
    <row r="38" spans="1:36" ht="24.95" customHeight="1" x14ac:dyDescent="0.15">
      <c r="A38" s="5"/>
      <c r="D38" s="2"/>
      <c r="E38" s="2"/>
      <c r="F38" s="2"/>
      <c r="G38" s="2"/>
      <c r="H38" s="2"/>
      <c r="I38" s="2"/>
      <c r="J38" s="2"/>
    </row>
    <row r="39" spans="1:36" ht="24.95" customHeight="1" x14ac:dyDescent="0.15">
      <c r="A39" s="5"/>
    </row>
    <row r="40" spans="1:36" ht="24.95" customHeight="1" x14ac:dyDescent="0.15">
      <c r="A40" s="5"/>
      <c r="K40" s="16"/>
      <c r="L40" s="16"/>
      <c r="M40" s="16"/>
      <c r="P40" s="16"/>
      <c r="Q40" s="16"/>
      <c r="R40" s="16"/>
      <c r="S40" s="16"/>
      <c r="T40" s="16"/>
      <c r="U40" s="16"/>
      <c r="V40" s="16"/>
      <c r="W40" s="16"/>
      <c r="X40" s="16"/>
      <c r="Y40" s="16"/>
      <c r="Z40" s="16"/>
    </row>
    <row r="41" spans="1:36" ht="24.95" customHeight="1" x14ac:dyDescent="0.15">
      <c r="A41" s="5"/>
      <c r="B41" s="16"/>
      <c r="C41" s="16"/>
      <c r="E41" s="16"/>
      <c r="F41" s="16"/>
      <c r="H41" s="16"/>
      <c r="I41" s="16"/>
      <c r="J41" s="16"/>
      <c r="O41" s="16"/>
      <c r="T41" s="16"/>
      <c r="Z41" s="16"/>
    </row>
    <row r="42" spans="1:36" ht="24.95" customHeight="1" x14ac:dyDescent="0.15">
      <c r="A42" s="5"/>
      <c r="E42" s="16"/>
      <c r="O42" s="16"/>
      <c r="T42" s="16"/>
      <c r="W42" s="16"/>
      <c r="Z42" s="16"/>
    </row>
    <row r="43" spans="1:36" ht="24.95" customHeight="1" x14ac:dyDescent="0.15">
      <c r="O43" s="16"/>
      <c r="P43" s="16"/>
      <c r="Q43" s="16"/>
      <c r="R43" s="16"/>
      <c r="S43" s="16"/>
      <c r="T43" s="16"/>
      <c r="U43" s="16"/>
      <c r="V43" s="16"/>
      <c r="W43" s="16"/>
      <c r="X43" s="16"/>
      <c r="Y43" s="16"/>
      <c r="Z43" s="16"/>
      <c r="AA43" s="16"/>
    </row>
    <row r="44" spans="1:36" ht="24.95" customHeight="1" x14ac:dyDescent="0.15">
      <c r="K44" s="16"/>
      <c r="L44" s="16"/>
      <c r="M44" s="16"/>
      <c r="N44" s="16"/>
      <c r="O44" s="16"/>
      <c r="P44" s="16"/>
      <c r="Q44" s="16"/>
      <c r="R44" s="16"/>
      <c r="S44" s="16"/>
      <c r="T44" s="16"/>
      <c r="U44" s="16"/>
      <c r="V44" s="16"/>
      <c r="W44" s="16"/>
      <c r="X44" s="16"/>
      <c r="Y44" s="16"/>
      <c r="Z44" s="16"/>
      <c r="AA44" s="16"/>
    </row>
    <row r="45" spans="1:36" ht="24.95" customHeight="1" x14ac:dyDescent="0.15">
      <c r="E45" s="16"/>
      <c r="F45" s="16"/>
      <c r="G45" s="16"/>
      <c r="H45" s="16"/>
      <c r="I45" s="16"/>
      <c r="J45" s="16"/>
    </row>
    <row r="46" spans="1:36" ht="24.95" customHeight="1" x14ac:dyDescent="0.15"/>
    <row r="47" spans="1:36" ht="24.95" customHeight="1" x14ac:dyDescent="0.15"/>
    <row r="48" spans="1:36" ht="24.95" customHeight="1" x14ac:dyDescent="0.15"/>
    <row r="49" spans="2:27" ht="24.95" customHeight="1" x14ac:dyDescent="0.15">
      <c r="AA49" s="17"/>
    </row>
    <row r="50" spans="2:27" ht="24.95" customHeight="1" x14ac:dyDescent="0.15"/>
    <row r="51" spans="2:27" ht="24.95" customHeight="1" x14ac:dyDescent="0.15">
      <c r="B51" s="16"/>
    </row>
    <row r="52" spans="2:27" ht="24.95" customHeight="1" x14ac:dyDescent="0.15">
      <c r="B52" s="16"/>
    </row>
    <row r="53" spans="2:27" ht="24.95" customHeight="1" x14ac:dyDescent="0.15">
      <c r="B53" s="16"/>
    </row>
    <row r="54" spans="2:27" ht="24.95" customHeight="1" x14ac:dyDescent="0.15"/>
    <row r="55" spans="2:27" ht="24.95" customHeight="1" x14ac:dyDescent="0.15"/>
    <row r="56" spans="2:27" ht="20.100000000000001" customHeight="1" x14ac:dyDescent="0.15"/>
    <row r="57" spans="2:27" ht="20.100000000000001" customHeight="1" x14ac:dyDescent="0.15"/>
    <row r="58" spans="2:27" ht="20.100000000000001" customHeight="1" x14ac:dyDescent="0.15"/>
    <row r="59" spans="2:27" ht="20.100000000000001" customHeight="1" x14ac:dyDescent="0.15"/>
    <row r="60" spans="2:27" ht="20.100000000000001" customHeight="1" x14ac:dyDescent="0.15"/>
    <row r="61" spans="2:27" ht="20.100000000000001" customHeight="1" x14ac:dyDescent="0.15"/>
    <row r="62" spans="2:27" ht="20.100000000000001" customHeight="1" x14ac:dyDescent="0.15"/>
    <row r="63" spans="2:27" ht="20.100000000000001" customHeight="1" x14ac:dyDescent="0.15"/>
    <row r="64" spans="2:27"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sheetData>
  <mergeCells count="129">
    <mergeCell ref="P30:Q30"/>
    <mergeCell ref="S30:T30"/>
    <mergeCell ref="V30:W30"/>
    <mergeCell ref="Y30:Z30"/>
    <mergeCell ref="J28:K28"/>
    <mergeCell ref="AB32:AE32"/>
    <mergeCell ref="Y31:Z31"/>
    <mergeCell ref="AB31:AE31"/>
    <mergeCell ref="D32:E32"/>
    <mergeCell ref="G32:H32"/>
    <mergeCell ref="J32:K32"/>
    <mergeCell ref="M32:N32"/>
    <mergeCell ref="P32:Q32"/>
    <mergeCell ref="S32:T32"/>
    <mergeCell ref="V32:W32"/>
    <mergeCell ref="Y32:Z32"/>
    <mergeCell ref="AB30:AE30"/>
    <mergeCell ref="D31:E31"/>
    <mergeCell ref="G31:H31"/>
    <mergeCell ref="J31:K31"/>
    <mergeCell ref="M31:N31"/>
    <mergeCell ref="P31:Q31"/>
    <mergeCell ref="S31:T31"/>
    <mergeCell ref="V31:W31"/>
    <mergeCell ref="D30:E30"/>
    <mergeCell ref="G30:H30"/>
    <mergeCell ref="J30:K30"/>
    <mergeCell ref="M30:N30"/>
    <mergeCell ref="AF2:AI2"/>
    <mergeCell ref="F12:O13"/>
    <mergeCell ref="R11:U11"/>
    <mergeCell ref="V10:AE10"/>
    <mergeCell ref="C8:M8"/>
    <mergeCell ref="R14:U14"/>
    <mergeCell ref="A2:AE2"/>
    <mergeCell ref="Q5:Q6"/>
    <mergeCell ref="R5:U6"/>
    <mergeCell ref="V5:Z6"/>
    <mergeCell ref="F10:O10"/>
    <mergeCell ref="B10:E10"/>
    <mergeCell ref="F11:O11"/>
    <mergeCell ref="J6:M6"/>
    <mergeCell ref="F14:O14"/>
    <mergeCell ref="B11:E11"/>
    <mergeCell ref="B14:E14"/>
    <mergeCell ref="A23:A24"/>
    <mergeCell ref="B18:E18"/>
    <mergeCell ref="F15:O16"/>
    <mergeCell ref="F18:O18"/>
    <mergeCell ref="M27:N27"/>
    <mergeCell ref="D23:X23"/>
    <mergeCell ref="S24:U24"/>
    <mergeCell ref="F17:O17"/>
    <mergeCell ref="R17:U17"/>
    <mergeCell ref="B19:E19"/>
    <mergeCell ref="F19:O19"/>
    <mergeCell ref="J24:L24"/>
    <mergeCell ref="M24:O24"/>
    <mergeCell ref="D25:E25"/>
    <mergeCell ref="P25:Q25"/>
    <mergeCell ref="V18:AE18"/>
    <mergeCell ref="Y23:AE23"/>
    <mergeCell ref="AB24:AE24"/>
    <mergeCell ref="V20:AE20"/>
    <mergeCell ref="V24:X24"/>
    <mergeCell ref="S25:T25"/>
    <mergeCell ref="S26:T26"/>
    <mergeCell ref="S27:T27"/>
    <mergeCell ref="P26:Q26"/>
    <mergeCell ref="D28:E28"/>
    <mergeCell ref="M28:N28"/>
    <mergeCell ref="J29:K29"/>
    <mergeCell ref="G28:H28"/>
    <mergeCell ref="G29:H29"/>
    <mergeCell ref="D29:E29"/>
    <mergeCell ref="M29:N29"/>
    <mergeCell ref="J27:K27"/>
    <mergeCell ref="AB29:AE29"/>
    <mergeCell ref="AB28:AE28"/>
    <mergeCell ref="AB27:AE27"/>
    <mergeCell ref="G27:H27"/>
    <mergeCell ref="D27:E27"/>
    <mergeCell ref="P29:Q29"/>
    <mergeCell ref="S29:T29"/>
    <mergeCell ref="S28:T28"/>
    <mergeCell ref="V28:W28"/>
    <mergeCell ref="V29:W29"/>
    <mergeCell ref="Y27:Z27"/>
    <mergeCell ref="Y28:Z28"/>
    <mergeCell ref="Y29:Z29"/>
    <mergeCell ref="V27:W27"/>
    <mergeCell ref="P27:Q27"/>
    <mergeCell ref="P28:Q28"/>
    <mergeCell ref="AB26:AE26"/>
    <mergeCell ref="D26:E26"/>
    <mergeCell ref="V26:W26"/>
    <mergeCell ref="Y26:Z26"/>
    <mergeCell ref="M26:N26"/>
    <mergeCell ref="G26:H26"/>
    <mergeCell ref="J26:K26"/>
    <mergeCell ref="R18:U18"/>
    <mergeCell ref="AB25:AE25"/>
    <mergeCell ref="D24:F24"/>
    <mergeCell ref="G24:I24"/>
    <mergeCell ref="F20:O20"/>
    <mergeCell ref="R20:U20"/>
    <mergeCell ref="P24:R24"/>
    <mergeCell ref="J25:K25"/>
    <mergeCell ref="Y24:AA24"/>
    <mergeCell ref="R19:U19"/>
    <mergeCell ref="G25:H25"/>
    <mergeCell ref="B20:E20"/>
    <mergeCell ref="M25:N25"/>
    <mergeCell ref="Y25:Z25"/>
    <mergeCell ref="V25:W25"/>
    <mergeCell ref="Q15:Q16"/>
    <mergeCell ref="R15:U16"/>
    <mergeCell ref="A1:AE1"/>
    <mergeCell ref="V19:AE19"/>
    <mergeCell ref="V11:AE11"/>
    <mergeCell ref="V14:AE14"/>
    <mergeCell ref="V15:AE16"/>
    <mergeCell ref="V12:AE13"/>
    <mergeCell ref="C7:M7"/>
    <mergeCell ref="V17:AE17"/>
    <mergeCell ref="R10:U10"/>
    <mergeCell ref="B17:E17"/>
    <mergeCell ref="A15:A16"/>
    <mergeCell ref="B15:E16"/>
  </mergeCells>
  <phoneticPr fontId="2"/>
  <conditionalFormatting sqref="AB25:AE32">
    <cfRule type="cellIs" dxfId="0" priority="3" stopIfTrue="1" operator="equal">
      <formula>"【注意！】　　「その他」の内容が未入力です。入力してください。"</formula>
    </cfRule>
  </conditionalFormatting>
  <printOptions horizontalCentered="1" verticalCentered="1"/>
  <pageMargins left="0.19685039370078741" right="0.19685039370078741" top="0.6692913385826772" bottom="0" header="0.27559055118110237" footer="0"/>
  <pageSetup paperSize="9" scale="91" orientation="landscape" r:id="rId1"/>
  <headerFooter alignWithMargins="0">
    <oddHeader>&amp;C&amp;"HG丸ｺﾞｼｯｸM-PRO,斜体"綴　じ　し　ろ　（こちら側を綴じてください）</oddHeader>
  </headerFooter>
  <ignoredErrors>
    <ignoredError sqref="J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indexed="10"/>
    <pageSetUpPr fitToPage="1"/>
  </sheetPr>
  <dimension ref="A1:DB118"/>
  <sheetViews>
    <sheetView zoomScale="90" zoomScaleNormal="90" zoomScaleSheetLayoutView="75" workbookViewId="0">
      <selection activeCell="F4" sqref="F4"/>
    </sheetView>
  </sheetViews>
  <sheetFormatPr defaultRowHeight="13.5" x14ac:dyDescent="0.15"/>
  <cols>
    <col min="1" max="2" width="9.25" style="99" customWidth="1"/>
    <col min="3" max="106" width="7.375" style="99" customWidth="1"/>
    <col min="107" max="16384" width="9" style="99"/>
  </cols>
  <sheetData>
    <row r="1" spans="1:106" ht="42" customHeight="1" x14ac:dyDescent="0.15">
      <c r="A1" s="137" t="s">
        <v>905</v>
      </c>
      <c r="C1" s="137" t="s">
        <v>919</v>
      </c>
      <c r="D1" s="99" t="str">
        <f>IF(ISBLANK(※入力用シート!J12),"",IF(※入力用シート!J12="市内",11,8))</f>
        <v/>
      </c>
      <c r="E1" s="137" t="s">
        <v>920</v>
      </c>
    </row>
    <row r="2" spans="1:106" ht="17.100000000000001" customHeight="1" x14ac:dyDescent="0.15">
      <c r="A2" s="478"/>
      <c r="E2" s="478" t="s">
        <v>323</v>
      </c>
      <c r="F2" s="478" t="s">
        <v>196</v>
      </c>
      <c r="G2" s="478" t="s">
        <v>157</v>
      </c>
      <c r="H2" s="478" t="s">
        <v>158</v>
      </c>
      <c r="I2" s="478"/>
      <c r="J2" s="478" t="s">
        <v>159</v>
      </c>
      <c r="K2" s="478" t="s">
        <v>160</v>
      </c>
      <c r="L2" s="478" t="s">
        <v>161</v>
      </c>
      <c r="M2" s="478" t="s">
        <v>162</v>
      </c>
      <c r="N2" s="478" t="s">
        <v>163</v>
      </c>
      <c r="O2" s="478" t="s">
        <v>164</v>
      </c>
      <c r="P2" s="478" t="s">
        <v>165</v>
      </c>
      <c r="Q2" s="478" t="s">
        <v>166</v>
      </c>
      <c r="R2" s="478"/>
      <c r="S2" s="478" t="s">
        <v>167</v>
      </c>
      <c r="T2" s="478" t="s">
        <v>168</v>
      </c>
      <c r="U2" s="478" t="s">
        <v>169</v>
      </c>
      <c r="V2" s="478" t="s">
        <v>170</v>
      </c>
      <c r="W2" s="478" t="s">
        <v>171</v>
      </c>
      <c r="X2" s="478" t="s">
        <v>172</v>
      </c>
      <c r="Y2" s="478" t="s">
        <v>4</v>
      </c>
      <c r="Z2" s="478" t="s">
        <v>173</v>
      </c>
      <c r="AA2" s="478" t="s">
        <v>174</v>
      </c>
      <c r="AB2" s="478"/>
      <c r="AC2" s="478" t="s">
        <v>175</v>
      </c>
      <c r="AD2" s="478"/>
      <c r="AE2" s="478" t="s">
        <v>350</v>
      </c>
      <c r="AF2" s="478" t="s">
        <v>8</v>
      </c>
      <c r="AG2" s="478" t="s">
        <v>9</v>
      </c>
      <c r="AH2" s="478" t="s">
        <v>176</v>
      </c>
      <c r="AI2" s="478"/>
      <c r="AJ2" s="478"/>
      <c r="AK2" s="478"/>
      <c r="AL2" s="478"/>
      <c r="AM2" s="478"/>
      <c r="AN2" s="478"/>
      <c r="AO2" s="478"/>
      <c r="AP2" s="478"/>
      <c r="AQ2" s="478"/>
      <c r="AR2" s="478"/>
      <c r="AS2" s="478"/>
      <c r="AT2" s="478"/>
      <c r="AU2" s="478"/>
      <c r="AV2" s="478"/>
      <c r="AW2" s="478"/>
      <c r="AX2" s="478"/>
      <c r="AY2" s="478"/>
      <c r="AZ2" s="478" t="s">
        <v>78</v>
      </c>
      <c r="BA2" s="478"/>
      <c r="BB2" s="478"/>
      <c r="BC2" s="478"/>
      <c r="BD2" s="478"/>
      <c r="BE2" s="478"/>
      <c r="BF2" s="478"/>
      <c r="BG2" s="478"/>
      <c r="BH2" s="478"/>
      <c r="BI2" s="478" t="s">
        <v>177</v>
      </c>
      <c r="BJ2" s="478"/>
      <c r="BK2" s="478"/>
      <c r="BL2" s="478"/>
      <c r="BM2" s="478"/>
      <c r="BN2" s="478"/>
      <c r="BO2" s="478"/>
      <c r="BP2" s="478"/>
      <c r="BQ2" s="478" t="s">
        <v>178</v>
      </c>
      <c r="BS2" s="478" t="s">
        <v>76</v>
      </c>
      <c r="BT2" s="478"/>
      <c r="BU2" s="478"/>
      <c r="BV2" s="478"/>
      <c r="BW2" s="478"/>
      <c r="BX2" s="478"/>
      <c r="BY2" s="478" t="s">
        <v>6</v>
      </c>
      <c r="BZ2" s="478"/>
      <c r="CA2" s="478" t="s">
        <v>74</v>
      </c>
      <c r="CB2" s="478" t="s">
        <v>121</v>
      </c>
      <c r="CC2" s="478" t="s">
        <v>198</v>
      </c>
      <c r="CD2" s="478" t="s">
        <v>75</v>
      </c>
    </row>
    <row r="3" spans="1:106" x14ac:dyDescent="0.15">
      <c r="A3" s="478"/>
      <c r="E3" s="478"/>
      <c r="F3" s="478"/>
      <c r="G3" s="478"/>
      <c r="H3" s="99" t="s">
        <v>10</v>
      </c>
      <c r="I3" s="99" t="s">
        <v>3</v>
      </c>
      <c r="J3" s="478"/>
      <c r="K3" s="478"/>
      <c r="L3" s="478"/>
      <c r="M3" s="478"/>
      <c r="N3" s="478"/>
      <c r="O3" s="478"/>
      <c r="P3" s="478"/>
      <c r="Q3" s="99" t="s">
        <v>10</v>
      </c>
      <c r="R3" s="99" t="s">
        <v>98</v>
      </c>
      <c r="S3" s="478"/>
      <c r="T3" s="478"/>
      <c r="U3" s="478"/>
      <c r="V3" s="478"/>
      <c r="W3" s="478"/>
      <c r="X3" s="478"/>
      <c r="Y3" s="478"/>
      <c r="Z3" s="478"/>
      <c r="AA3" s="478"/>
      <c r="AB3" s="478"/>
      <c r="AC3" s="478"/>
      <c r="AD3" s="478"/>
      <c r="AE3" s="478"/>
      <c r="AF3" s="478"/>
      <c r="AG3" s="478"/>
      <c r="AH3" s="99" t="s">
        <v>88</v>
      </c>
      <c r="AJ3" s="99" t="s">
        <v>89</v>
      </c>
      <c r="AL3" s="99" t="s">
        <v>90</v>
      </c>
      <c r="AN3" s="99" t="s">
        <v>91</v>
      </c>
      <c r="AP3" s="99" t="s">
        <v>92</v>
      </c>
      <c r="AR3" s="99" t="s">
        <v>93</v>
      </c>
      <c r="AT3" s="99" t="s">
        <v>94</v>
      </c>
      <c r="AV3" s="99" t="s">
        <v>95</v>
      </c>
      <c r="AX3" s="99" t="s">
        <v>351</v>
      </c>
      <c r="AZ3" s="99" t="s">
        <v>88</v>
      </c>
      <c r="BA3" s="99" t="s">
        <v>89</v>
      </c>
      <c r="BB3" s="99" t="s">
        <v>90</v>
      </c>
      <c r="BC3" s="99" t="s">
        <v>91</v>
      </c>
      <c r="BD3" s="99" t="s">
        <v>92</v>
      </c>
      <c r="BE3" s="99" t="s">
        <v>93</v>
      </c>
      <c r="BF3" s="99" t="s">
        <v>94</v>
      </c>
      <c r="BG3" s="99" t="s">
        <v>95</v>
      </c>
      <c r="BH3" s="99" t="s">
        <v>96</v>
      </c>
      <c r="BI3" s="99" t="s">
        <v>88</v>
      </c>
      <c r="BJ3" s="99" t="s">
        <v>89</v>
      </c>
      <c r="BK3" s="99" t="s">
        <v>90</v>
      </c>
      <c r="BL3" s="99" t="s">
        <v>91</v>
      </c>
      <c r="BM3" s="99" t="s">
        <v>92</v>
      </c>
      <c r="BN3" s="99" t="s">
        <v>93</v>
      </c>
      <c r="BO3" s="99" t="s">
        <v>94</v>
      </c>
      <c r="BP3" s="99" t="s">
        <v>95</v>
      </c>
      <c r="BQ3" s="478"/>
      <c r="BS3" s="99" t="s">
        <v>77</v>
      </c>
      <c r="BT3" s="99" t="s">
        <v>115</v>
      </c>
      <c r="BU3" s="99" t="s">
        <v>116</v>
      </c>
      <c r="BV3" s="99" t="s">
        <v>117</v>
      </c>
      <c r="BW3" s="99" t="s">
        <v>118</v>
      </c>
      <c r="BX3" s="99" t="s">
        <v>119</v>
      </c>
      <c r="BY3" s="99" t="s">
        <v>120</v>
      </c>
      <c r="BZ3" s="99" t="s">
        <v>73</v>
      </c>
      <c r="CA3" s="478"/>
      <c r="CB3" s="478"/>
      <c r="CC3" s="478"/>
      <c r="CD3" s="478"/>
    </row>
    <row r="4" spans="1:106" ht="24.95" customHeight="1" x14ac:dyDescent="0.15">
      <c r="E4" s="99" t="str">
        <f>IF(ISBLANK(※入力用シート!J12),"",※入力用シート!J12)</f>
        <v/>
      </c>
      <c r="F4" s="99" t="str">
        <f>IF(ISBLANK(※入力用シート!J12),"",※入力用シート!J12)</f>
        <v/>
      </c>
      <c r="G4" s="99" t="str">
        <f>IF(ISBLANK(※入力用シート!J12),"",IF(※入力用シート!$J$12="本社（店）",※入力用シート!E34&amp;"-"&amp;TEXT(※入力用シート!I34,"0000"),※入力用シート!E84&amp;"-"&amp;TEXT(※入力用シート!I84,"0000")))</f>
        <v/>
      </c>
      <c r="H4" s="99">
        <f>IF(※入力用シート!$J$12="本社（店）",※入力用シート!E38,※入力用シート!E88)</f>
        <v>0</v>
      </c>
      <c r="I4" s="99">
        <f>IF(※入力用シート!$J$12="本社（店）",※入力用シート!E42,※入力用シート!E92)</f>
        <v>0</v>
      </c>
      <c r="J4" s="99">
        <f>IF(※入力用シート!$J$12="本社（店）",※入力用シート!E22,※入力用シート!E72)</f>
        <v>0</v>
      </c>
      <c r="K4" s="99">
        <f>IF(※入力用シート!$J$12="本社（店）",※入力用シート!E18,※入力用シート!E68)</f>
        <v>0</v>
      </c>
      <c r="L4" s="99">
        <f>IF(※入力用シート!$J$12="本社（店）",※入力用シート!E26,※入力用シート!E76)</f>
        <v>0</v>
      </c>
      <c r="M4" s="99">
        <f>IF(※入力用シート!$J$12="本社（店）",※入力用シート!E30,※入力用シート!E80)</f>
        <v>0</v>
      </c>
      <c r="N4" s="99">
        <f>IF(※入力用シート!$J$12="本社（店）",※入力用シート!E46,※入力用シート!E96)</f>
        <v>0</v>
      </c>
      <c r="O4" s="99">
        <f>IF(※入力用シート!$J$12="本社（店）",※入力用シート!E47,※入力用シート!E97)</f>
        <v>0</v>
      </c>
      <c r="P4" s="99" t="str">
        <f>IF(※入力用シート!$J$12="支社（店）",※入力用シート!E34&amp;"-"&amp;TEXT(※入力用シート!I34,"0000"),"")</f>
        <v/>
      </c>
      <c r="Q4" s="99" t="str">
        <f>IF(※入力用シート!$J$12="支社（店）",※入力用シート!E38,"")</f>
        <v/>
      </c>
      <c r="R4" s="99" t="str">
        <f>IF(※入力用シート!$J$12="支社（店）",※入力用シート!E42,"")</f>
        <v/>
      </c>
      <c r="S4" s="99" t="str">
        <f>IF(※入力用シート!$J$12="支社（店）",※入力用シート!E22,"")</f>
        <v/>
      </c>
      <c r="T4" s="99" t="str">
        <f>IF(※入力用シート!$J$12="支社（店）",※入力用シート!E18,"")</f>
        <v/>
      </c>
      <c r="U4" s="99" t="str">
        <f>IF(※入力用シート!$J$12="支社（店）",※入力用シート!E26,"")</f>
        <v/>
      </c>
      <c r="V4" s="99" t="str">
        <f>IF(※入力用シート!$J$12="支社（店）",※入力用シート!E30,"")</f>
        <v/>
      </c>
      <c r="W4" s="99" t="str">
        <f>IF(※入力用シート!$J$12="支社（店）",※入力用シート!E46,"")</f>
        <v/>
      </c>
      <c r="X4" s="99" t="str">
        <f>IF(※入力用シート!$J$12="支社（店）",※入力用シート!E47,"")</f>
        <v/>
      </c>
      <c r="Y4" s="99" t="s">
        <v>5</v>
      </c>
      <c r="Z4" s="99" t="str">
        <f>IF(ISBLANK(※入力用シート!B109),"",※入力用シート!B109)</f>
        <v/>
      </c>
      <c r="AA4" s="99" t="str">
        <f>IF(ISBLANK(※入力用シート!C109),"",※入力用シート!C109)</f>
        <v/>
      </c>
      <c r="AC4" s="99" t="str">
        <f>IF(ISBLANK(※入力用シート!F109),"",※入力用シート!F109)</f>
        <v/>
      </c>
      <c r="AE4" s="99" t="str">
        <f>IF(ISBLANK(※入力用シート!B111),"",※入力用シート!B111)</f>
        <v/>
      </c>
      <c r="AF4" s="99" t="str">
        <f>IF(ISBLANK(※入力用シート!C111),"",※入力用シート!C111)</f>
        <v/>
      </c>
      <c r="AG4" s="99" t="str">
        <f>IF(ISBLANK(※入力用シート!F111),"",※入力用シート!F111)</f>
        <v/>
      </c>
      <c r="AH4" s="99" t="str">
        <f>IF(ISBLANK(※入力用シート!K109),"",※入力用シート!K109)</f>
        <v/>
      </c>
      <c r="AJ4" s="99" t="str">
        <f>IF(ISBLANK(※入力用シート!K110),"",※入力用シート!K110)</f>
        <v/>
      </c>
      <c r="AL4" s="99" t="str">
        <f>IF(ISBLANK(※入力用シート!K111),"",※入力用シート!K111)</f>
        <v/>
      </c>
      <c r="AN4" s="99" t="str">
        <f>IF(ISBLANK(※入力用シート!K112),"",※入力用シート!K112)</f>
        <v/>
      </c>
      <c r="AP4" s="99" t="str">
        <f>IF(ISBLANK(※入力用シート!K113),"",※入力用シート!K113)</f>
        <v/>
      </c>
      <c r="AR4" s="99" t="str">
        <f>IF(ISBLANK(※入力用シート!K114),"",※入力用シート!K114)</f>
        <v/>
      </c>
      <c r="AT4" s="99" t="str">
        <f>IF(ISBLANK(※入力用シート!K115),"",※入力用シート!K115)</f>
        <v/>
      </c>
      <c r="AV4" s="99" t="str">
        <f>IF(ISBLANK(※入力用シート!K116),"",※入力用シート!K116)</f>
        <v/>
      </c>
      <c r="AX4" s="99" t="str">
        <f>IF(ISBLANK(※入力用シート!K117),"",※入力用シート!K117)</f>
        <v/>
      </c>
      <c r="AZ4" s="99" t="str">
        <f>IF(ISBLANK(※入力用シート!M109),"",※入力用シート!M109)</f>
        <v/>
      </c>
      <c r="BA4" s="99" t="str">
        <f>IF(ISBLANK(※入力用シート!M110),"",※入力用シート!M110)</f>
        <v/>
      </c>
      <c r="BB4" s="99" t="str">
        <f>IF(ISBLANK(※入力用シート!M111),"",※入力用シート!M111)</f>
        <v/>
      </c>
      <c r="BC4" s="99" t="str">
        <f>IF(ISBLANK(※入力用シート!M112),"",※入力用シート!M112)</f>
        <v/>
      </c>
      <c r="BD4" s="99" t="str">
        <f>IF(ISBLANK(※入力用シート!M113),"",※入力用シート!M113)</f>
        <v/>
      </c>
      <c r="BE4" s="99" t="str">
        <f>IF(ISBLANK(※入力用シート!M114),"",※入力用シート!M114)</f>
        <v/>
      </c>
      <c r="BF4" s="99" t="str">
        <f>IF(ISBLANK(※入力用シート!M115),"",※入力用シート!M115)</f>
        <v/>
      </c>
      <c r="BG4" s="99" t="str">
        <f>IF(ISBLANK(※入力用シート!M116),"",※入力用シート!M116)</f>
        <v/>
      </c>
      <c r="BH4" s="99" t="str">
        <f>IF(ISBLANK(※入力用シート!M117),"",※入力用シート!M117)</f>
        <v/>
      </c>
      <c r="BI4" s="99" t="str">
        <f>IF(ISBLANK(※入力用シート!S109),"",※入力用シート!S109)</f>
        <v/>
      </c>
      <c r="BJ4" s="99" t="str">
        <f>IF(ISBLANK(※入力用シート!S110),"",※入力用シート!S110)</f>
        <v/>
      </c>
      <c r="BK4" s="99" t="str">
        <f>IF(ISBLANK(※入力用シート!S111),"",※入力用シート!S111)</f>
        <v/>
      </c>
      <c r="BL4" s="99" t="str">
        <f>IF(ISBLANK(※入力用シート!S112),"",※入力用シート!S112)</f>
        <v/>
      </c>
      <c r="BM4" s="99" t="str">
        <f>IF(ISBLANK(※入力用シート!S113),"",※入力用シート!S113)</f>
        <v/>
      </c>
      <c r="BN4" s="99" t="str">
        <f>IF(ISBLANK(※入力用シート!S114),"",※入力用シート!S114)</f>
        <v/>
      </c>
      <c r="BO4" s="99" t="str">
        <f>IF(ISBLANK(※入力用シート!S115),"",※入力用シート!S115)</f>
        <v/>
      </c>
      <c r="BP4" s="99" t="str">
        <f>IF(ISBLANK(※入力用シート!S116),"",※入力用シート!S116)</f>
        <v/>
      </c>
      <c r="BQ4" s="99" t="str">
        <f>IF(ISBLANK(※入力用シート!S117),"",※入力用シート!S117)</f>
        <v/>
      </c>
      <c r="BS4" s="99" t="str">
        <f>IF(ISBLANK(※入力用シート!E51),"",※入力用シート!AJ51&amp;※入力用シート!G51&amp;"."&amp;※入力用シート!J51&amp;"."&amp;※入力用シート!M51)</f>
        <v/>
      </c>
      <c r="BV4" s="99" t="str">
        <f>IF(ISBLANK(※入力用シート!E55),"",※入力用シート!E55)</f>
        <v/>
      </c>
      <c r="BW4" s="134" t="str">
        <f>IF(ISBLANK(※入力用シート!E59),"",※入力用シート!E59)</f>
        <v/>
      </c>
      <c r="BX4" s="99" t="str">
        <f>IF(ISBLANK(※入力用シート!E63),"",※入力用シート!E63)</f>
        <v/>
      </c>
      <c r="BY4" s="99" t="e">
        <f>IF(ISBLANK(※入力用シート!#REF!),"",※入力用シート!#REF!)</f>
        <v>#REF!</v>
      </c>
      <c r="BZ4" s="99" t="e">
        <f>IF(ISBLANK(※入力用シート!#REF!),"",※入力用シート!#REF!&amp;"（"&amp;※入力用シート!#REF!&amp;"）")</f>
        <v>#REF!</v>
      </c>
      <c r="CA4" s="99" t="e">
        <f>IF(ISBLANK(※入力用シート!#REF!),"",※入力用シート!#REF!)</f>
        <v>#REF!</v>
      </c>
      <c r="CB4" s="99" t="e">
        <f>IF(ISBLANK(※入力用シート!#REF!),"",※入力用シート!#REF!)</f>
        <v>#REF!</v>
      </c>
      <c r="CC4" s="99" t="e">
        <f>IF(ISBLANK(※入力用シート!#REF!),"",※入力用シート!#REF!)</f>
        <v>#REF!</v>
      </c>
      <c r="CD4" s="99" t="e">
        <f>IF(ISBLANK(※入力用シート!#REF!),"",※入力用シート!#REF!&amp;※入力用シート!#REF!&amp;"."&amp;※入力用シート!#REF!&amp;"."&amp;※入力用シート!#REF!)</f>
        <v>#REF!</v>
      </c>
    </row>
    <row r="5" spans="1:106" ht="24.95" customHeight="1" x14ac:dyDescent="0.15">
      <c r="E5" s="99" t="str">
        <f t="shared" ref="E5:O11" si="0">E$4</f>
        <v/>
      </c>
      <c r="F5" s="99" t="str">
        <f t="shared" si="0"/>
        <v/>
      </c>
      <c r="G5" s="99" t="str">
        <f t="shared" si="0"/>
        <v/>
      </c>
      <c r="H5" s="99">
        <f t="shared" si="0"/>
        <v>0</v>
      </c>
      <c r="I5" s="99">
        <f t="shared" si="0"/>
        <v>0</v>
      </c>
      <c r="J5" s="99">
        <f t="shared" si="0"/>
        <v>0</v>
      </c>
      <c r="K5" s="99">
        <f t="shared" si="0"/>
        <v>0</v>
      </c>
      <c r="L5" s="99">
        <f t="shared" si="0"/>
        <v>0</v>
      </c>
      <c r="M5" s="99">
        <f t="shared" si="0"/>
        <v>0</v>
      </c>
      <c r="N5" s="99">
        <f t="shared" si="0"/>
        <v>0</v>
      </c>
      <c r="O5" s="99">
        <f t="shared" si="0"/>
        <v>0</v>
      </c>
      <c r="P5" s="99" t="str">
        <f t="shared" ref="P5:X11" si="1">P$4</f>
        <v/>
      </c>
      <c r="Q5" s="99" t="str">
        <f t="shared" si="1"/>
        <v/>
      </c>
      <c r="R5" s="99" t="str">
        <f t="shared" si="1"/>
        <v/>
      </c>
      <c r="S5" s="99" t="str">
        <f t="shared" si="1"/>
        <v/>
      </c>
      <c r="T5" s="99" t="str">
        <f t="shared" si="1"/>
        <v/>
      </c>
      <c r="U5" s="99" t="str">
        <f t="shared" si="1"/>
        <v/>
      </c>
      <c r="V5" s="99" t="str">
        <f t="shared" si="1"/>
        <v/>
      </c>
      <c r="W5" s="99" t="str">
        <f t="shared" si="1"/>
        <v/>
      </c>
      <c r="X5" s="99" t="str">
        <f t="shared" si="1"/>
        <v/>
      </c>
      <c r="Y5" s="99" t="s">
        <v>142</v>
      </c>
      <c r="Z5" s="99" t="str">
        <f>IF(ISBLANK(※入力用シート!B120),"",※入力用シート!B120)</f>
        <v/>
      </c>
      <c r="AA5" s="99" t="str">
        <f>IF(ISBLANK(※入力用シート!C120),"",※入力用シート!C120)</f>
        <v/>
      </c>
      <c r="AC5" s="99" t="str">
        <f>IF(ISBLANK(※入力用シート!F120),"",※入力用シート!F120)</f>
        <v/>
      </c>
      <c r="AE5" s="99" t="str">
        <f>IF(ISBLANK(※入力用シート!B122),"",※入力用シート!B122)</f>
        <v/>
      </c>
      <c r="AF5" s="99" t="str">
        <f>IF(ISBLANK(※入力用シート!C122),"",※入力用シート!C122)</f>
        <v/>
      </c>
      <c r="AG5" s="99" t="str">
        <f>IF(ISBLANK(※入力用シート!F122),"",※入力用シート!F122)</f>
        <v/>
      </c>
      <c r="AH5" s="99" t="str">
        <f>IF(ISBLANK(※入力用シート!K120),"",※入力用シート!K120)</f>
        <v/>
      </c>
      <c r="AJ5" s="99" t="str">
        <f>IF(ISBLANK(※入力用シート!K121),"",※入力用シート!K121)</f>
        <v/>
      </c>
      <c r="AL5" s="99" t="str">
        <f>IF(ISBLANK(※入力用シート!K122),"",※入力用シート!K122)</f>
        <v/>
      </c>
      <c r="AN5" s="99" t="str">
        <f>IF(ISBLANK(※入力用シート!K123),"",※入力用シート!K123)</f>
        <v/>
      </c>
      <c r="AP5" s="99" t="str">
        <f>IF(ISBLANK(※入力用シート!K124),"",※入力用シート!K124)</f>
        <v/>
      </c>
      <c r="AR5" s="99" t="str">
        <f>IF(ISBLANK(※入力用シート!K125),"",※入力用シート!K125)</f>
        <v/>
      </c>
      <c r="AT5" s="99" t="str">
        <f>IF(ISBLANK(※入力用シート!K126),"",※入力用シート!K126)</f>
        <v/>
      </c>
      <c r="AV5" s="99" t="str">
        <f>IF(ISBLANK(※入力用シート!K127),"",※入力用シート!K127)</f>
        <v/>
      </c>
      <c r="AX5" s="99" t="str">
        <f>IF(ISBLANK(※入力用シート!K128),"",※入力用シート!K128)</f>
        <v/>
      </c>
      <c r="AZ5" s="99" t="str">
        <f>IF(ISBLANK(※入力用シート!M120),"",※入力用シート!M120)</f>
        <v/>
      </c>
      <c r="BA5" s="99" t="str">
        <f>IF(ISBLANK(※入力用シート!M121),"",※入力用シート!M121)</f>
        <v/>
      </c>
      <c r="BB5" s="99" t="str">
        <f>IF(ISBLANK(※入力用シート!M122),"",※入力用シート!M122)</f>
        <v/>
      </c>
      <c r="BC5" s="99" t="str">
        <f>IF(ISBLANK(※入力用シート!M123),"",※入力用シート!M123)</f>
        <v/>
      </c>
      <c r="BD5" s="99" t="str">
        <f>IF(ISBLANK(※入力用シート!M124),"",※入力用シート!M124)</f>
        <v/>
      </c>
      <c r="BE5" s="99" t="str">
        <f>IF(ISBLANK(※入力用シート!M125),"",※入力用シート!M125)</f>
        <v/>
      </c>
      <c r="BF5" s="99" t="str">
        <f>IF(ISBLANK(※入力用シート!M126),"",※入力用シート!M126)</f>
        <v/>
      </c>
      <c r="BG5" s="99" t="str">
        <f>IF(ISBLANK(※入力用シート!M127),"",※入力用シート!M127)</f>
        <v/>
      </c>
      <c r="BH5" s="99" t="str">
        <f>IF(ISBLANK(※入力用シート!M128),"",※入力用シート!M128)</f>
        <v/>
      </c>
      <c r="BI5" s="99" t="str">
        <f>IF(ISBLANK(※入力用シート!S120),"",※入力用シート!S120)</f>
        <v/>
      </c>
      <c r="BJ5" s="99" t="str">
        <f>IF(ISBLANK(※入力用シート!S121),"",※入力用シート!S121)</f>
        <v/>
      </c>
      <c r="BK5" s="99" t="str">
        <f>IF(ISBLANK(※入力用シート!S122),"",※入力用シート!S122)</f>
        <v/>
      </c>
      <c r="BL5" s="99" t="str">
        <f>IF(ISBLANK(※入力用シート!S123),"",※入力用シート!S123)</f>
        <v/>
      </c>
      <c r="BM5" s="99" t="str">
        <f>IF(ISBLANK(※入力用シート!S124),"",※入力用シート!S124)</f>
        <v/>
      </c>
      <c r="BN5" s="99" t="str">
        <f>IF(ISBLANK(※入力用シート!S125),"",※入力用シート!S125)</f>
        <v/>
      </c>
      <c r="BO5" s="99" t="str">
        <f>IF(ISBLANK(※入力用シート!S126),"",※入力用シート!S126)</f>
        <v/>
      </c>
      <c r="BP5" s="99" t="str">
        <f>IF(ISBLANK(※入力用シート!S127),"",※入力用シート!S127)</f>
        <v/>
      </c>
      <c r="BQ5" s="99" t="str">
        <f>IF(ISBLANK(※入力用シート!S128),"",※入力用シート!S128)</f>
        <v/>
      </c>
      <c r="BS5" s="99" t="str">
        <f t="shared" ref="BS5:CD11" si="2">BS$4</f>
        <v/>
      </c>
      <c r="BT5" s="99">
        <f t="shared" si="2"/>
        <v>0</v>
      </c>
      <c r="BU5" s="99">
        <f t="shared" si="2"/>
        <v>0</v>
      </c>
      <c r="BV5" s="99" t="str">
        <f t="shared" si="2"/>
        <v/>
      </c>
      <c r="BW5" s="99" t="str">
        <f t="shared" si="2"/>
        <v/>
      </c>
      <c r="BX5" s="99" t="str">
        <f t="shared" si="2"/>
        <v/>
      </c>
      <c r="BY5" s="99" t="e">
        <f t="shared" si="2"/>
        <v>#REF!</v>
      </c>
      <c r="BZ5" s="99" t="e">
        <f t="shared" si="2"/>
        <v>#REF!</v>
      </c>
      <c r="CA5" s="99" t="e">
        <f t="shared" si="2"/>
        <v>#REF!</v>
      </c>
      <c r="CB5" s="99" t="e">
        <f t="shared" si="2"/>
        <v>#REF!</v>
      </c>
      <c r="CC5" s="99" t="e">
        <f t="shared" si="2"/>
        <v>#REF!</v>
      </c>
      <c r="CD5" s="99" t="e">
        <f t="shared" si="2"/>
        <v>#REF!</v>
      </c>
    </row>
    <row r="6" spans="1:106" ht="24.95" customHeight="1" x14ac:dyDescent="0.15">
      <c r="E6" s="99" t="str">
        <f t="shared" si="0"/>
        <v/>
      </c>
      <c r="F6" s="99" t="str">
        <f t="shared" si="0"/>
        <v/>
      </c>
      <c r="G6" s="99" t="str">
        <f t="shared" si="0"/>
        <v/>
      </c>
      <c r="H6" s="99">
        <f t="shared" si="0"/>
        <v>0</v>
      </c>
      <c r="I6" s="99">
        <f t="shared" si="0"/>
        <v>0</v>
      </c>
      <c r="J6" s="99">
        <f t="shared" si="0"/>
        <v>0</v>
      </c>
      <c r="K6" s="99">
        <f t="shared" si="0"/>
        <v>0</v>
      </c>
      <c r="L6" s="99">
        <f t="shared" si="0"/>
        <v>0</v>
      </c>
      <c r="M6" s="99">
        <f t="shared" si="0"/>
        <v>0</v>
      </c>
      <c r="N6" s="99">
        <f t="shared" si="0"/>
        <v>0</v>
      </c>
      <c r="O6" s="99">
        <f t="shared" si="0"/>
        <v>0</v>
      </c>
      <c r="P6" s="99" t="str">
        <f t="shared" si="1"/>
        <v/>
      </c>
      <c r="Q6" s="99" t="str">
        <f t="shared" si="1"/>
        <v/>
      </c>
      <c r="R6" s="99" t="str">
        <f t="shared" si="1"/>
        <v/>
      </c>
      <c r="S6" s="99" t="str">
        <f t="shared" si="1"/>
        <v/>
      </c>
      <c r="T6" s="99" t="str">
        <f t="shared" si="1"/>
        <v/>
      </c>
      <c r="U6" s="99" t="str">
        <f t="shared" si="1"/>
        <v/>
      </c>
      <c r="V6" s="99" t="str">
        <f t="shared" si="1"/>
        <v/>
      </c>
      <c r="W6" s="99" t="str">
        <f t="shared" si="1"/>
        <v/>
      </c>
      <c r="X6" s="99" t="str">
        <f t="shared" si="1"/>
        <v/>
      </c>
      <c r="Y6" s="99" t="s">
        <v>143</v>
      </c>
      <c r="Z6" s="99" t="str">
        <f>IF(ISBLANK(※入力用シート!B131),"",※入力用シート!B131)</f>
        <v/>
      </c>
      <c r="AA6" s="99" t="str">
        <f>IF(ISBLANK(※入力用シート!C131),"",※入力用シート!C131)</f>
        <v/>
      </c>
      <c r="AC6" s="99" t="str">
        <f>IF(ISBLANK(※入力用シート!F131),"",※入力用シート!F131)</f>
        <v/>
      </c>
      <c r="AE6" s="99" t="str">
        <f>IF(ISBLANK(※入力用シート!B133),"",※入力用シート!B133)</f>
        <v/>
      </c>
      <c r="AF6" s="99" t="str">
        <f>IF(ISBLANK(※入力用シート!C133),"",※入力用シート!C133)</f>
        <v/>
      </c>
      <c r="AG6" s="99" t="str">
        <f>IF(ISBLANK(※入力用シート!F133),"",※入力用シート!F133)</f>
        <v/>
      </c>
      <c r="AH6" s="99" t="str">
        <f>IF(ISBLANK(※入力用シート!K131),"",※入力用シート!K131)</f>
        <v/>
      </c>
      <c r="AJ6" s="99" t="str">
        <f>IF(ISBLANK(※入力用シート!K132),"",※入力用シート!K132)</f>
        <v/>
      </c>
      <c r="AL6" s="99" t="str">
        <f>IF(ISBLANK(※入力用シート!K133),"",※入力用シート!K133)</f>
        <v/>
      </c>
      <c r="AN6" s="99" t="str">
        <f>IF(ISBLANK(※入力用シート!K134),"",※入力用シート!K134)</f>
        <v/>
      </c>
      <c r="AP6" s="99" t="str">
        <f>IF(ISBLANK(※入力用シート!K135),"",※入力用シート!K135)</f>
        <v/>
      </c>
      <c r="AR6" s="99" t="str">
        <f>IF(ISBLANK(※入力用シート!K136),"",※入力用シート!K136)</f>
        <v/>
      </c>
      <c r="AT6" s="99" t="str">
        <f>IF(ISBLANK(※入力用シート!K137),"",※入力用シート!K137)</f>
        <v/>
      </c>
      <c r="AV6" s="99" t="str">
        <f>IF(ISBLANK(※入力用シート!K138),"",※入力用シート!K138)</f>
        <v/>
      </c>
      <c r="AX6" s="99" t="str">
        <f>IF(ISBLANK(※入力用シート!K139),"",※入力用シート!K139)</f>
        <v/>
      </c>
      <c r="AZ6" s="99" t="str">
        <f>IF(ISBLANK(※入力用シート!M131),"",※入力用シート!M131)</f>
        <v/>
      </c>
      <c r="BA6" s="99" t="str">
        <f>IF(ISBLANK(※入力用シート!M132),"",※入力用シート!M132)</f>
        <v/>
      </c>
      <c r="BB6" s="99" t="str">
        <f>IF(ISBLANK(※入力用シート!M133),"",※入力用シート!M133)</f>
        <v/>
      </c>
      <c r="BC6" s="99" t="str">
        <f>IF(ISBLANK(※入力用シート!M134),"",※入力用シート!M134)</f>
        <v/>
      </c>
      <c r="BD6" s="99" t="str">
        <f>IF(ISBLANK(※入力用シート!M135),"",※入力用シート!M135)</f>
        <v/>
      </c>
      <c r="BE6" s="99" t="str">
        <f>IF(ISBLANK(※入力用シート!M136),"",※入力用シート!M136)</f>
        <v/>
      </c>
      <c r="BF6" s="99" t="str">
        <f>IF(ISBLANK(※入力用シート!M137),"",※入力用シート!M137)</f>
        <v/>
      </c>
      <c r="BG6" s="99" t="str">
        <f>IF(ISBLANK(※入力用シート!M138),"",※入力用シート!M138)</f>
        <v/>
      </c>
      <c r="BH6" s="99" t="str">
        <f>IF(ISBLANK(※入力用シート!M139),"",※入力用シート!M139)</f>
        <v/>
      </c>
      <c r="BI6" s="99" t="str">
        <f>IF(ISBLANK(※入力用シート!S131),"",※入力用シート!S131)</f>
        <v/>
      </c>
      <c r="BJ6" s="99" t="str">
        <f>IF(ISBLANK(※入力用シート!S132),"",※入力用シート!S132)</f>
        <v/>
      </c>
      <c r="BK6" s="99" t="str">
        <f>IF(ISBLANK(※入力用シート!S133),"",※入力用シート!S133)</f>
        <v/>
      </c>
      <c r="BL6" s="99" t="str">
        <f>IF(ISBLANK(※入力用シート!S134),"",※入力用シート!S134)</f>
        <v/>
      </c>
      <c r="BM6" s="99" t="str">
        <f>IF(ISBLANK(※入力用シート!S135),"",※入力用シート!S135)</f>
        <v/>
      </c>
      <c r="BN6" s="99" t="str">
        <f>IF(ISBLANK(※入力用シート!S136),"",※入力用シート!S136)</f>
        <v/>
      </c>
      <c r="BO6" s="99" t="str">
        <f>IF(ISBLANK(※入力用シート!S137),"",※入力用シート!S137)</f>
        <v/>
      </c>
      <c r="BP6" s="99" t="str">
        <f>IF(ISBLANK(※入力用シート!S138),"",※入力用シート!S138)</f>
        <v/>
      </c>
      <c r="BQ6" s="99" t="str">
        <f>IF(ISBLANK(※入力用シート!S139),"",※入力用シート!S139)</f>
        <v/>
      </c>
      <c r="BS6" s="99" t="str">
        <f t="shared" ref="BS6:BX11" si="3">BS$4</f>
        <v/>
      </c>
      <c r="BT6" s="99">
        <f t="shared" si="3"/>
        <v>0</v>
      </c>
      <c r="BU6" s="99">
        <f>BU$4</f>
        <v>0</v>
      </c>
      <c r="BV6" s="99" t="str">
        <f>BV$4</f>
        <v/>
      </c>
      <c r="BW6" s="99" t="str">
        <f>BW$4</f>
        <v/>
      </c>
      <c r="BX6" s="99" t="str">
        <f>BX$4</f>
        <v/>
      </c>
      <c r="BY6" s="99" t="e">
        <f t="shared" si="2"/>
        <v>#REF!</v>
      </c>
      <c r="BZ6" s="99" t="e">
        <f t="shared" si="2"/>
        <v>#REF!</v>
      </c>
      <c r="CA6" s="99" t="e">
        <f t="shared" si="2"/>
        <v>#REF!</v>
      </c>
      <c r="CB6" s="99" t="e">
        <f t="shared" si="2"/>
        <v>#REF!</v>
      </c>
      <c r="CC6" s="99" t="e">
        <f t="shared" si="2"/>
        <v>#REF!</v>
      </c>
      <c r="CD6" s="99" t="e">
        <f t="shared" si="2"/>
        <v>#REF!</v>
      </c>
    </row>
    <row r="7" spans="1:106" ht="24.95" customHeight="1" x14ac:dyDescent="0.15">
      <c r="E7" s="99" t="str">
        <f t="shared" si="0"/>
        <v/>
      </c>
      <c r="F7" s="99" t="str">
        <f t="shared" si="0"/>
        <v/>
      </c>
      <c r="G7" s="99" t="str">
        <f t="shared" si="0"/>
        <v/>
      </c>
      <c r="H7" s="99">
        <f t="shared" si="0"/>
        <v>0</v>
      </c>
      <c r="I7" s="99">
        <f t="shared" si="0"/>
        <v>0</v>
      </c>
      <c r="J7" s="99">
        <f t="shared" si="0"/>
        <v>0</v>
      </c>
      <c r="K7" s="99">
        <f t="shared" si="0"/>
        <v>0</v>
      </c>
      <c r="L7" s="99">
        <f t="shared" si="0"/>
        <v>0</v>
      </c>
      <c r="M7" s="99">
        <f t="shared" si="0"/>
        <v>0</v>
      </c>
      <c r="N7" s="99">
        <f t="shared" si="0"/>
        <v>0</v>
      </c>
      <c r="O7" s="99">
        <f t="shared" si="0"/>
        <v>0</v>
      </c>
      <c r="P7" s="99" t="str">
        <f t="shared" si="1"/>
        <v/>
      </c>
      <c r="Q7" s="99" t="str">
        <f t="shared" si="1"/>
        <v/>
      </c>
      <c r="R7" s="99" t="str">
        <f t="shared" si="1"/>
        <v/>
      </c>
      <c r="S7" s="99" t="str">
        <f t="shared" si="1"/>
        <v/>
      </c>
      <c r="T7" s="99" t="str">
        <f t="shared" si="1"/>
        <v/>
      </c>
      <c r="U7" s="99" t="str">
        <f t="shared" si="1"/>
        <v/>
      </c>
      <c r="V7" s="99" t="str">
        <f t="shared" si="1"/>
        <v/>
      </c>
      <c r="W7" s="99" t="str">
        <f t="shared" si="1"/>
        <v/>
      </c>
      <c r="X7" s="99" t="str">
        <f t="shared" si="1"/>
        <v/>
      </c>
      <c r="Y7" s="99" t="s">
        <v>144</v>
      </c>
      <c r="Z7" s="99" t="str">
        <f>IF(ISBLANK(※入力用シート!B142),"",※入力用シート!B142)</f>
        <v/>
      </c>
      <c r="AA7" s="99" t="str">
        <f>IF(ISBLANK(※入力用シート!C142),"",※入力用シート!C142)</f>
        <v/>
      </c>
      <c r="AC7" s="99" t="str">
        <f>IF(ISBLANK(※入力用シート!F142),"",※入力用シート!F142)</f>
        <v/>
      </c>
      <c r="AE7" s="99" t="str">
        <f>IF(ISBLANK(※入力用シート!B144),"",※入力用シート!B144)</f>
        <v/>
      </c>
      <c r="AF7" s="99" t="str">
        <f>IF(ISBLANK(※入力用シート!C144),"",※入力用シート!C144)</f>
        <v/>
      </c>
      <c r="AG7" s="99" t="str">
        <f>IF(ISBLANK(※入力用シート!F144),"",※入力用シート!F144)</f>
        <v/>
      </c>
      <c r="AH7" s="99" t="str">
        <f>IF(ISBLANK(※入力用シート!K142),"",※入力用シート!K142)</f>
        <v/>
      </c>
      <c r="AJ7" s="99" t="str">
        <f>IF(ISBLANK(※入力用シート!K143),"",※入力用シート!K143)</f>
        <v/>
      </c>
      <c r="AL7" s="99" t="str">
        <f>IF(ISBLANK(※入力用シート!K144),"",※入力用シート!K144)</f>
        <v/>
      </c>
      <c r="AN7" s="99" t="str">
        <f>IF(ISBLANK(※入力用シート!K145),"",※入力用シート!K145)</f>
        <v/>
      </c>
      <c r="AP7" s="99" t="str">
        <f>IF(ISBLANK(※入力用シート!K146),"",※入力用シート!K146)</f>
        <v/>
      </c>
      <c r="AR7" s="99" t="str">
        <f>IF(ISBLANK(※入力用シート!K147),"",※入力用シート!K147)</f>
        <v/>
      </c>
      <c r="AT7" s="99" t="str">
        <f>IF(ISBLANK(※入力用シート!K148),"",※入力用シート!K148)</f>
        <v/>
      </c>
      <c r="AV7" s="99" t="str">
        <f>IF(ISBLANK(※入力用シート!K149),"",※入力用シート!K149)</f>
        <v/>
      </c>
      <c r="AX7" s="99" t="str">
        <f>IF(ISBLANK(※入力用シート!K150),"",※入力用シート!K150)</f>
        <v/>
      </c>
      <c r="AZ7" s="99" t="str">
        <f>IF(ISBLANK(※入力用シート!M142),"",※入力用シート!M142)</f>
        <v/>
      </c>
      <c r="BA7" s="99" t="str">
        <f>IF(ISBLANK(※入力用シート!M143),"",※入力用シート!M143)</f>
        <v/>
      </c>
      <c r="BB7" s="99" t="str">
        <f>IF(ISBLANK(※入力用シート!M144),"",※入力用シート!M144)</f>
        <v/>
      </c>
      <c r="BC7" s="99" t="str">
        <f>IF(ISBLANK(※入力用シート!M145),"",※入力用シート!M145)</f>
        <v/>
      </c>
      <c r="BD7" s="99" t="str">
        <f>IF(ISBLANK(※入力用シート!M146),"",※入力用シート!M146)</f>
        <v/>
      </c>
      <c r="BE7" s="99" t="str">
        <f>IF(ISBLANK(※入力用シート!M147),"",※入力用シート!M147)</f>
        <v/>
      </c>
      <c r="BF7" s="99" t="str">
        <f>IF(ISBLANK(※入力用シート!M148),"",※入力用シート!M148)</f>
        <v/>
      </c>
      <c r="BG7" s="99" t="str">
        <f>IF(ISBLANK(※入力用シート!M149),"",※入力用シート!M149)</f>
        <v/>
      </c>
      <c r="BH7" s="99" t="str">
        <f>IF(ISBLANK(※入力用シート!M150),"",※入力用シート!M150)</f>
        <v/>
      </c>
      <c r="BI7" s="99" t="str">
        <f>IF(ISBLANK(※入力用シート!S142),"",※入力用シート!S142)</f>
        <v/>
      </c>
      <c r="BJ7" s="99" t="str">
        <f>IF(ISBLANK(※入力用シート!S143),"",※入力用シート!S143)</f>
        <v/>
      </c>
      <c r="BK7" s="99" t="str">
        <f>IF(ISBLANK(※入力用シート!S144),"",※入力用シート!S144)</f>
        <v/>
      </c>
      <c r="BL7" s="99" t="str">
        <f>IF(ISBLANK(※入力用シート!S145),"",※入力用シート!S145)</f>
        <v/>
      </c>
      <c r="BM7" s="99" t="str">
        <f>IF(ISBLANK(※入力用シート!S146),"",※入力用シート!S146)</f>
        <v/>
      </c>
      <c r="BN7" s="99" t="str">
        <f>IF(ISBLANK(※入力用シート!S147),"",※入力用シート!S147)</f>
        <v/>
      </c>
      <c r="BO7" s="99" t="str">
        <f>IF(ISBLANK(※入力用シート!S148),"",※入力用シート!S148)</f>
        <v/>
      </c>
      <c r="BP7" s="99" t="str">
        <f>IF(ISBLANK(※入力用シート!S149),"",※入力用シート!S149)</f>
        <v/>
      </c>
      <c r="BQ7" s="99" t="str">
        <f>IF(ISBLANK(※入力用シート!S150),"",※入力用シート!S150)</f>
        <v/>
      </c>
      <c r="BS7" s="99" t="str">
        <f t="shared" si="3"/>
        <v/>
      </c>
      <c r="BT7" s="99">
        <f t="shared" si="3"/>
        <v>0</v>
      </c>
      <c r="BU7" s="99">
        <f t="shared" si="3"/>
        <v>0</v>
      </c>
      <c r="BV7" s="99" t="str">
        <f t="shared" si="3"/>
        <v/>
      </c>
      <c r="BW7" s="99" t="str">
        <f t="shared" si="3"/>
        <v/>
      </c>
      <c r="BX7" s="99" t="str">
        <f t="shared" si="3"/>
        <v/>
      </c>
      <c r="BY7" s="99" t="e">
        <f t="shared" si="2"/>
        <v>#REF!</v>
      </c>
      <c r="BZ7" s="99" t="e">
        <f t="shared" si="2"/>
        <v>#REF!</v>
      </c>
      <c r="CA7" s="99" t="e">
        <f t="shared" si="2"/>
        <v>#REF!</v>
      </c>
      <c r="CB7" s="99" t="e">
        <f t="shared" si="2"/>
        <v>#REF!</v>
      </c>
      <c r="CC7" s="99" t="e">
        <f t="shared" si="2"/>
        <v>#REF!</v>
      </c>
      <c r="CD7" s="99" t="e">
        <f t="shared" si="2"/>
        <v>#REF!</v>
      </c>
    </row>
    <row r="8" spans="1:106" ht="24.95" customHeight="1" x14ac:dyDescent="0.15">
      <c r="E8" s="99" t="str">
        <f t="shared" si="0"/>
        <v/>
      </c>
      <c r="F8" s="99" t="str">
        <f t="shared" si="0"/>
        <v/>
      </c>
      <c r="G8" s="99" t="str">
        <f t="shared" si="0"/>
        <v/>
      </c>
      <c r="H8" s="99">
        <f t="shared" si="0"/>
        <v>0</v>
      </c>
      <c r="I8" s="99">
        <f t="shared" si="0"/>
        <v>0</v>
      </c>
      <c r="J8" s="99">
        <f t="shared" si="0"/>
        <v>0</v>
      </c>
      <c r="K8" s="99">
        <f t="shared" si="0"/>
        <v>0</v>
      </c>
      <c r="L8" s="99">
        <f t="shared" si="0"/>
        <v>0</v>
      </c>
      <c r="M8" s="99">
        <f t="shared" si="0"/>
        <v>0</v>
      </c>
      <c r="N8" s="99">
        <f t="shared" si="0"/>
        <v>0</v>
      </c>
      <c r="O8" s="99">
        <f t="shared" si="0"/>
        <v>0</v>
      </c>
      <c r="P8" s="99" t="str">
        <f t="shared" si="1"/>
        <v/>
      </c>
      <c r="Q8" s="99" t="str">
        <f t="shared" si="1"/>
        <v/>
      </c>
      <c r="R8" s="99" t="str">
        <f t="shared" si="1"/>
        <v/>
      </c>
      <c r="S8" s="99" t="str">
        <f t="shared" si="1"/>
        <v/>
      </c>
      <c r="T8" s="99" t="str">
        <f t="shared" si="1"/>
        <v/>
      </c>
      <c r="U8" s="99" t="str">
        <f t="shared" si="1"/>
        <v/>
      </c>
      <c r="V8" s="99" t="str">
        <f t="shared" si="1"/>
        <v/>
      </c>
      <c r="W8" s="99" t="str">
        <f t="shared" si="1"/>
        <v/>
      </c>
      <c r="X8" s="99" t="str">
        <f t="shared" si="1"/>
        <v/>
      </c>
      <c r="Y8" s="99" t="s">
        <v>145</v>
      </c>
      <c r="Z8" s="99" t="str">
        <f>IF(ISBLANK(※入力用シート!B153),"",※入力用シート!B153)</f>
        <v/>
      </c>
      <c r="AA8" s="99" t="str">
        <f>IF(ISBLANK(※入力用シート!C153),"",※入力用シート!C153)</f>
        <v/>
      </c>
      <c r="AC8" s="99" t="str">
        <f>IF(ISBLANK(※入力用シート!F153),"",※入力用シート!F153)</f>
        <v/>
      </c>
      <c r="AE8" s="99" t="str">
        <f>IF(ISBLANK(※入力用シート!B155),"",※入力用シート!B155)</f>
        <v/>
      </c>
      <c r="AF8" s="99" t="str">
        <f>IF(ISBLANK(※入力用シート!C155),"",※入力用シート!C155)</f>
        <v/>
      </c>
      <c r="AG8" s="99" t="str">
        <f>IF(ISBLANK(※入力用シート!F155),"",※入力用シート!F155)</f>
        <v/>
      </c>
      <c r="AH8" s="99" t="str">
        <f>IF(ISBLANK(※入力用シート!K153),"",※入力用シート!K153)</f>
        <v/>
      </c>
      <c r="AJ8" s="99" t="str">
        <f>IF(ISBLANK(※入力用シート!K154),"",※入力用シート!K154)</f>
        <v/>
      </c>
      <c r="AL8" s="99" t="str">
        <f>IF(ISBLANK(※入力用シート!K155),"",※入力用シート!K155)</f>
        <v/>
      </c>
      <c r="AN8" s="99" t="str">
        <f>IF(ISBLANK(※入力用シート!K156),"",※入力用シート!K156)</f>
        <v/>
      </c>
      <c r="AP8" s="99" t="str">
        <f>IF(ISBLANK(※入力用シート!K157),"",※入力用シート!K157)</f>
        <v/>
      </c>
      <c r="AR8" s="99" t="str">
        <f>IF(ISBLANK(※入力用シート!K158),"",※入力用シート!K158)</f>
        <v/>
      </c>
      <c r="AT8" s="99" t="str">
        <f>IF(ISBLANK(※入力用シート!K159),"",※入力用シート!K159)</f>
        <v/>
      </c>
      <c r="AV8" s="99" t="str">
        <f>IF(ISBLANK(※入力用シート!K160),"",※入力用シート!K160)</f>
        <v/>
      </c>
      <c r="AX8" s="99" t="str">
        <f>IF(ISBLANK(※入力用シート!K161),"",※入力用シート!K161)</f>
        <v/>
      </c>
      <c r="AZ8" s="99" t="str">
        <f>IF(ISBLANK(※入力用シート!M153),"",※入力用シート!M153)</f>
        <v/>
      </c>
      <c r="BA8" s="99" t="str">
        <f>IF(ISBLANK(※入力用シート!M154),"",※入力用シート!M154)</f>
        <v/>
      </c>
      <c r="BB8" s="99" t="str">
        <f>IF(ISBLANK(※入力用シート!M155),"",※入力用シート!M155)</f>
        <v/>
      </c>
      <c r="BC8" s="99" t="str">
        <f>IF(ISBLANK(※入力用シート!M156),"",※入力用シート!M156)</f>
        <v/>
      </c>
      <c r="BD8" s="99" t="str">
        <f>IF(ISBLANK(※入力用シート!M157),"",※入力用シート!M157)</f>
        <v/>
      </c>
      <c r="BE8" s="99" t="str">
        <f>IF(ISBLANK(※入力用シート!M158),"",※入力用シート!M158)</f>
        <v/>
      </c>
      <c r="BF8" s="99" t="str">
        <f>IF(ISBLANK(※入力用シート!M159),"",※入力用シート!M159)</f>
        <v/>
      </c>
      <c r="BG8" s="99" t="str">
        <f>IF(ISBLANK(※入力用シート!M160),"",※入力用シート!M160)</f>
        <v/>
      </c>
      <c r="BH8" s="99" t="str">
        <f>IF(ISBLANK(※入力用シート!M161),"",※入力用シート!M161)</f>
        <v/>
      </c>
      <c r="BI8" s="99" t="str">
        <f>IF(ISBLANK(※入力用シート!S153),"",※入力用シート!S153)</f>
        <v/>
      </c>
      <c r="BJ8" s="99" t="str">
        <f>IF(ISBLANK(※入力用シート!S154),"",※入力用シート!S154)</f>
        <v/>
      </c>
      <c r="BK8" s="99" t="str">
        <f>IF(ISBLANK(※入力用シート!S155),"",※入力用シート!S155)</f>
        <v/>
      </c>
      <c r="BL8" s="99" t="str">
        <f>IF(ISBLANK(※入力用シート!S156),"",※入力用シート!S156)</f>
        <v/>
      </c>
      <c r="BM8" s="99" t="str">
        <f>IF(ISBLANK(※入力用シート!S157),"",※入力用シート!S157)</f>
        <v/>
      </c>
      <c r="BN8" s="99" t="str">
        <f>IF(ISBLANK(※入力用シート!S158),"",※入力用シート!S158)</f>
        <v/>
      </c>
      <c r="BO8" s="99" t="str">
        <f>IF(ISBLANK(※入力用シート!S159),"",※入力用シート!S159)</f>
        <v/>
      </c>
      <c r="BP8" s="99" t="str">
        <f>IF(ISBLANK(※入力用シート!S160),"",※入力用シート!S160)</f>
        <v/>
      </c>
      <c r="BQ8" s="99" t="str">
        <f>IF(ISBLANK(※入力用シート!S161),"",※入力用シート!S161)</f>
        <v/>
      </c>
      <c r="BS8" s="99" t="str">
        <f t="shared" si="3"/>
        <v/>
      </c>
      <c r="BT8" s="99">
        <f t="shared" si="3"/>
        <v>0</v>
      </c>
      <c r="BU8" s="99">
        <f t="shared" si="3"/>
        <v>0</v>
      </c>
      <c r="BV8" s="99" t="str">
        <f t="shared" si="3"/>
        <v/>
      </c>
      <c r="BW8" s="99" t="str">
        <f t="shared" si="3"/>
        <v/>
      </c>
      <c r="BX8" s="99" t="str">
        <f t="shared" si="3"/>
        <v/>
      </c>
      <c r="BY8" s="99" t="e">
        <f t="shared" si="2"/>
        <v>#REF!</v>
      </c>
      <c r="BZ8" s="99" t="e">
        <f t="shared" si="2"/>
        <v>#REF!</v>
      </c>
      <c r="CA8" s="99" t="e">
        <f t="shared" si="2"/>
        <v>#REF!</v>
      </c>
      <c r="CB8" s="99" t="e">
        <f t="shared" si="2"/>
        <v>#REF!</v>
      </c>
      <c r="CC8" s="99" t="e">
        <f t="shared" si="2"/>
        <v>#REF!</v>
      </c>
      <c r="CD8" s="99" t="e">
        <f t="shared" si="2"/>
        <v>#REF!</v>
      </c>
    </row>
    <row r="9" spans="1:106" ht="24.95" customHeight="1" x14ac:dyDescent="0.15">
      <c r="A9" s="478"/>
      <c r="E9" s="99" t="str">
        <f t="shared" si="0"/>
        <v/>
      </c>
      <c r="F9" s="99" t="str">
        <f t="shared" si="0"/>
        <v/>
      </c>
      <c r="G9" s="99" t="str">
        <f t="shared" si="0"/>
        <v/>
      </c>
      <c r="H9" s="99">
        <f t="shared" si="0"/>
        <v>0</v>
      </c>
      <c r="I9" s="99">
        <f t="shared" si="0"/>
        <v>0</v>
      </c>
      <c r="J9" s="99">
        <f t="shared" si="0"/>
        <v>0</v>
      </c>
      <c r="K9" s="99">
        <f t="shared" si="0"/>
        <v>0</v>
      </c>
      <c r="L9" s="99">
        <f t="shared" si="0"/>
        <v>0</v>
      </c>
      <c r="M9" s="99">
        <f t="shared" si="0"/>
        <v>0</v>
      </c>
      <c r="N9" s="99">
        <f t="shared" si="0"/>
        <v>0</v>
      </c>
      <c r="O9" s="99">
        <f t="shared" si="0"/>
        <v>0</v>
      </c>
      <c r="P9" s="99" t="str">
        <f t="shared" si="1"/>
        <v/>
      </c>
      <c r="Q9" s="99" t="str">
        <f t="shared" si="1"/>
        <v/>
      </c>
      <c r="R9" s="99" t="str">
        <f t="shared" si="1"/>
        <v/>
      </c>
      <c r="S9" s="99" t="str">
        <f t="shared" si="1"/>
        <v/>
      </c>
      <c r="T9" s="99" t="str">
        <f t="shared" si="1"/>
        <v/>
      </c>
      <c r="U9" s="99" t="str">
        <f t="shared" si="1"/>
        <v/>
      </c>
      <c r="V9" s="99" t="str">
        <f t="shared" si="1"/>
        <v/>
      </c>
      <c r="W9" s="99" t="str">
        <f t="shared" si="1"/>
        <v/>
      </c>
      <c r="X9" s="99" t="str">
        <f t="shared" si="1"/>
        <v/>
      </c>
      <c r="Y9" s="99" t="s">
        <v>303</v>
      </c>
      <c r="Z9" s="99" t="str">
        <f>IF(ISBLANK(※入力用シート!B164),"",※入力用シート!B164)</f>
        <v/>
      </c>
      <c r="AA9" s="99" t="str">
        <f>IF(ISBLANK(※入力用シート!C164),"",※入力用シート!C164)</f>
        <v/>
      </c>
      <c r="AC9" s="99" t="str">
        <f>IF(ISBLANK(※入力用シート!F164),"",※入力用シート!F164)</f>
        <v/>
      </c>
      <c r="AE9" s="99" t="str">
        <f>IF(ISBLANK(※入力用シート!B166),"",※入力用シート!B166)</f>
        <v/>
      </c>
      <c r="AF9" s="99" t="str">
        <f>IF(ISBLANK(※入力用シート!C166),"",※入力用シート!C166)</f>
        <v/>
      </c>
      <c r="AG9" s="99" t="str">
        <f>IF(ISBLANK(※入力用シート!F166),"",※入力用シート!F166)</f>
        <v/>
      </c>
      <c r="AH9" s="99" t="str">
        <f>IF(ISBLANK(※入力用シート!K164),"",※入力用シート!K164)</f>
        <v/>
      </c>
      <c r="AJ9" s="99" t="str">
        <f>IF(ISBLANK(※入力用シート!K165),"",※入力用シート!K165)</f>
        <v/>
      </c>
      <c r="AL9" s="99" t="str">
        <f>IF(ISBLANK(※入力用シート!K166),"",※入力用シート!K166)</f>
        <v/>
      </c>
      <c r="AN9" s="99" t="str">
        <f>IF(ISBLANK(※入力用シート!K167),"",※入力用シート!K167)</f>
        <v/>
      </c>
      <c r="AP9" s="99" t="str">
        <f>IF(ISBLANK(※入力用シート!K168),"",※入力用シート!K168)</f>
        <v/>
      </c>
      <c r="AR9" s="99" t="str">
        <f>IF(ISBLANK(※入力用シート!K169),"",※入力用シート!K169)</f>
        <v/>
      </c>
      <c r="AT9" s="99" t="str">
        <f>IF(ISBLANK(※入力用シート!K170),"",※入力用シート!K170)</f>
        <v/>
      </c>
      <c r="AV9" s="99" t="str">
        <f>IF(ISBLANK(※入力用シート!K171),"",※入力用シート!K171)</f>
        <v/>
      </c>
      <c r="AX9" s="99" t="str">
        <f>IF(ISBLANK(※入力用シート!K172),"",※入力用シート!K172)</f>
        <v/>
      </c>
      <c r="AZ9" s="99" t="str">
        <f>IF(ISBLANK(※入力用シート!M164),"",※入力用シート!M164)</f>
        <v/>
      </c>
      <c r="BA9" s="99" t="str">
        <f>IF(ISBLANK(※入力用シート!M165),"",※入力用シート!M165)</f>
        <v/>
      </c>
      <c r="BB9" s="99" t="str">
        <f>IF(ISBLANK(※入力用シート!M166),"",※入力用シート!M166)</f>
        <v/>
      </c>
      <c r="BC9" s="99" t="str">
        <f>IF(ISBLANK(※入力用シート!M167),"",※入力用シート!M167)</f>
        <v/>
      </c>
      <c r="BD9" s="99" t="str">
        <f>IF(ISBLANK(※入力用シート!M168),"",※入力用シート!M168)</f>
        <v/>
      </c>
      <c r="BE9" s="99" t="str">
        <f>IF(ISBLANK(※入力用シート!M169),"",※入力用シート!M169)</f>
        <v/>
      </c>
      <c r="BF9" s="99" t="str">
        <f>IF(ISBLANK(※入力用シート!M170),"",※入力用シート!M170)</f>
        <v/>
      </c>
      <c r="BG9" s="99" t="str">
        <f>IF(ISBLANK(※入力用シート!M171),"",※入力用シート!M171)</f>
        <v/>
      </c>
      <c r="BH9" s="99" t="str">
        <f>IF(ISBLANK(※入力用シート!M172),"",※入力用シート!M172)</f>
        <v/>
      </c>
      <c r="BI9" s="99" t="str">
        <f>IF(ISBLANK(※入力用シート!S164),"",※入力用シート!S164)</f>
        <v/>
      </c>
      <c r="BJ9" s="99" t="str">
        <f>IF(ISBLANK(※入力用シート!S165),"",※入力用シート!S165)</f>
        <v/>
      </c>
      <c r="BK9" s="99" t="str">
        <f>IF(ISBLANK(※入力用シート!S166),"",※入力用シート!S166)</f>
        <v/>
      </c>
      <c r="BL9" s="99" t="str">
        <f>IF(ISBLANK(※入力用シート!S167),"",※入力用シート!S167)</f>
        <v/>
      </c>
      <c r="BM9" s="99" t="str">
        <f>IF(ISBLANK(※入力用シート!S168),"",※入力用シート!S168)</f>
        <v/>
      </c>
      <c r="BN9" s="99" t="str">
        <f>IF(ISBLANK(※入力用シート!S169),"",※入力用シート!S169)</f>
        <v/>
      </c>
      <c r="BO9" s="99" t="str">
        <f>IF(ISBLANK(※入力用シート!S170),"",※入力用シート!S170)</f>
        <v/>
      </c>
      <c r="BP9" s="99" t="str">
        <f>IF(ISBLANK(※入力用シート!S171),"",※入力用シート!S171)</f>
        <v/>
      </c>
      <c r="BQ9" s="99" t="str">
        <f>IF(ISBLANK(※入力用シート!S172),"",※入力用シート!S172)</f>
        <v/>
      </c>
      <c r="BS9" s="99" t="str">
        <f t="shared" si="3"/>
        <v/>
      </c>
      <c r="BT9" s="99">
        <f t="shared" si="3"/>
        <v>0</v>
      </c>
      <c r="BU9" s="99">
        <f>BU$4</f>
        <v>0</v>
      </c>
      <c r="BV9" s="99" t="str">
        <f>BV$4</f>
        <v/>
      </c>
      <c r="BW9" s="99" t="str">
        <f>BW$4</f>
        <v/>
      </c>
      <c r="BX9" s="99" t="str">
        <f>BX$4</f>
        <v/>
      </c>
      <c r="BY9" s="99" t="e">
        <f t="shared" si="2"/>
        <v>#REF!</v>
      </c>
      <c r="BZ9" s="99" t="e">
        <f t="shared" si="2"/>
        <v>#REF!</v>
      </c>
      <c r="CA9" s="99" t="e">
        <f t="shared" si="2"/>
        <v>#REF!</v>
      </c>
      <c r="CB9" s="99" t="e">
        <f t="shared" si="2"/>
        <v>#REF!</v>
      </c>
      <c r="CC9" s="99" t="e">
        <f t="shared" si="2"/>
        <v>#REF!</v>
      </c>
      <c r="CD9" s="99" t="e">
        <f t="shared" si="2"/>
        <v>#REF!</v>
      </c>
    </row>
    <row r="10" spans="1:106" ht="24.95" customHeight="1" x14ac:dyDescent="0.15">
      <c r="A10" s="478"/>
      <c r="E10" s="99" t="str">
        <f t="shared" si="0"/>
        <v/>
      </c>
      <c r="F10" s="99" t="str">
        <f t="shared" si="0"/>
        <v/>
      </c>
      <c r="G10" s="99" t="str">
        <f t="shared" si="0"/>
        <v/>
      </c>
      <c r="H10" s="99">
        <f t="shared" si="0"/>
        <v>0</v>
      </c>
      <c r="I10" s="99">
        <f t="shared" si="0"/>
        <v>0</v>
      </c>
      <c r="J10" s="99">
        <f t="shared" si="0"/>
        <v>0</v>
      </c>
      <c r="K10" s="99">
        <f t="shared" si="0"/>
        <v>0</v>
      </c>
      <c r="L10" s="99">
        <f t="shared" si="0"/>
        <v>0</v>
      </c>
      <c r="M10" s="99">
        <f t="shared" si="0"/>
        <v>0</v>
      </c>
      <c r="N10" s="99">
        <f t="shared" si="0"/>
        <v>0</v>
      </c>
      <c r="O10" s="99">
        <f t="shared" si="0"/>
        <v>0</v>
      </c>
      <c r="P10" s="99" t="str">
        <f t="shared" si="1"/>
        <v/>
      </c>
      <c r="Q10" s="99" t="str">
        <f t="shared" si="1"/>
        <v/>
      </c>
      <c r="R10" s="99" t="str">
        <f t="shared" si="1"/>
        <v/>
      </c>
      <c r="S10" s="99" t="str">
        <f t="shared" si="1"/>
        <v/>
      </c>
      <c r="T10" s="99" t="str">
        <f t="shared" si="1"/>
        <v/>
      </c>
      <c r="U10" s="99" t="str">
        <f t="shared" si="1"/>
        <v/>
      </c>
      <c r="V10" s="99" t="str">
        <f t="shared" si="1"/>
        <v/>
      </c>
      <c r="W10" s="99" t="str">
        <f t="shared" si="1"/>
        <v/>
      </c>
      <c r="X10" s="99" t="str">
        <f t="shared" si="1"/>
        <v/>
      </c>
      <c r="Y10" s="99" t="s">
        <v>304</v>
      </c>
      <c r="Z10" s="99" t="str">
        <f>IF(ISBLANK(※入力用シート!B175),"",※入力用シート!B175)</f>
        <v/>
      </c>
      <c r="AA10" s="99" t="str">
        <f>IF(ISBLANK(※入力用シート!C175),"",※入力用シート!C175)</f>
        <v/>
      </c>
      <c r="AC10" s="99" t="str">
        <f>IF(ISBLANK(※入力用シート!F175),"",※入力用シート!F175)</f>
        <v/>
      </c>
      <c r="AE10" s="99" t="str">
        <f>IF(ISBLANK(※入力用シート!B177),"",※入力用シート!B177)</f>
        <v/>
      </c>
      <c r="AF10" s="99" t="str">
        <f>IF(ISBLANK(※入力用シート!C177),"",※入力用シート!C177)</f>
        <v/>
      </c>
      <c r="AG10" s="99" t="str">
        <f>IF(ISBLANK(※入力用シート!F177),"",※入力用シート!F177)</f>
        <v/>
      </c>
      <c r="AH10" s="99" t="str">
        <f>IF(ISBLANK(※入力用シート!K175),"",※入力用シート!K175)</f>
        <v/>
      </c>
      <c r="AJ10" s="99" t="str">
        <f>IF(ISBLANK(※入力用シート!K176),"",※入力用シート!K176)</f>
        <v/>
      </c>
      <c r="AL10" s="99" t="str">
        <f>IF(ISBLANK(※入力用シート!K177),"",※入力用シート!K177)</f>
        <v/>
      </c>
      <c r="AN10" s="99" t="str">
        <f>IF(ISBLANK(※入力用シート!K178),"",※入力用シート!K178)</f>
        <v/>
      </c>
      <c r="AP10" s="99" t="str">
        <f>IF(ISBLANK(※入力用シート!K179),"",※入力用シート!K179)</f>
        <v/>
      </c>
      <c r="AR10" s="99" t="str">
        <f>IF(ISBLANK(※入力用シート!K180),"",※入力用シート!K180)</f>
        <v/>
      </c>
      <c r="AT10" s="99" t="str">
        <f>IF(ISBLANK(※入力用シート!K181),"",※入力用シート!K181)</f>
        <v/>
      </c>
      <c r="AV10" s="99" t="str">
        <f>IF(ISBLANK(※入力用シート!K182),"",※入力用シート!K182)</f>
        <v/>
      </c>
      <c r="AX10" s="99" t="str">
        <f>IF(ISBLANK(※入力用シート!K183),"",※入力用シート!K183)</f>
        <v/>
      </c>
      <c r="AZ10" s="99" t="str">
        <f>IF(ISBLANK(※入力用シート!M175),"",※入力用シート!M175)</f>
        <v/>
      </c>
      <c r="BA10" s="99" t="str">
        <f>IF(ISBLANK(※入力用シート!M176),"",※入力用シート!M176)</f>
        <v/>
      </c>
      <c r="BB10" s="99" t="str">
        <f>IF(ISBLANK(※入力用シート!M177),"",※入力用シート!M177)</f>
        <v/>
      </c>
      <c r="BC10" s="99" t="str">
        <f>IF(ISBLANK(※入力用シート!M178),"",※入力用シート!M178)</f>
        <v/>
      </c>
      <c r="BD10" s="99" t="str">
        <f>IF(ISBLANK(※入力用シート!M179),"",※入力用シート!M179)</f>
        <v/>
      </c>
      <c r="BE10" s="99" t="str">
        <f>IF(ISBLANK(※入力用シート!M180),"",※入力用シート!M180)</f>
        <v/>
      </c>
      <c r="BF10" s="99" t="str">
        <f>IF(ISBLANK(※入力用シート!M181),"",※入力用シート!M181)</f>
        <v/>
      </c>
      <c r="BG10" s="99" t="str">
        <f>IF(ISBLANK(※入力用シート!M182),"",※入力用シート!M182)</f>
        <v/>
      </c>
      <c r="BH10" s="99" t="str">
        <f>IF(ISBLANK(※入力用シート!M183),"",※入力用シート!M183)</f>
        <v/>
      </c>
      <c r="BI10" s="99" t="str">
        <f>IF(ISBLANK(※入力用シート!S175),"",※入力用シート!S175)</f>
        <v/>
      </c>
      <c r="BJ10" s="99" t="str">
        <f>IF(ISBLANK(※入力用シート!S176),"",※入力用シート!S176)</f>
        <v/>
      </c>
      <c r="BK10" s="99" t="str">
        <f>IF(ISBLANK(※入力用シート!S177),"",※入力用シート!S177)</f>
        <v/>
      </c>
      <c r="BL10" s="99" t="str">
        <f>IF(ISBLANK(※入力用シート!S178),"",※入力用シート!S178)</f>
        <v/>
      </c>
      <c r="BM10" s="99" t="str">
        <f>IF(ISBLANK(※入力用シート!S179),"",※入力用シート!S179)</f>
        <v/>
      </c>
      <c r="BN10" s="99" t="str">
        <f>IF(ISBLANK(※入力用シート!S180),"",※入力用シート!S180)</f>
        <v/>
      </c>
      <c r="BO10" s="99" t="str">
        <f>IF(ISBLANK(※入力用シート!S181),"",※入力用シート!S181)</f>
        <v/>
      </c>
      <c r="BP10" s="99" t="str">
        <f>IF(ISBLANK(※入力用シート!S182),"",※入力用シート!S182)</f>
        <v/>
      </c>
      <c r="BQ10" s="99" t="str">
        <f>IF(ISBLANK(※入力用シート!S183),"",※入力用シート!S183)</f>
        <v/>
      </c>
      <c r="BS10" s="99" t="str">
        <f t="shared" si="3"/>
        <v/>
      </c>
      <c r="BT10" s="99">
        <f t="shared" si="3"/>
        <v>0</v>
      </c>
      <c r="BU10" s="99">
        <f t="shared" si="3"/>
        <v>0</v>
      </c>
      <c r="BV10" s="99" t="str">
        <f t="shared" si="3"/>
        <v/>
      </c>
      <c r="BW10" s="99" t="str">
        <f t="shared" si="3"/>
        <v/>
      </c>
      <c r="BX10" s="99" t="str">
        <f t="shared" si="3"/>
        <v/>
      </c>
      <c r="BY10" s="99" t="e">
        <f t="shared" si="2"/>
        <v>#REF!</v>
      </c>
      <c r="BZ10" s="99" t="e">
        <f t="shared" si="2"/>
        <v>#REF!</v>
      </c>
      <c r="CA10" s="99" t="e">
        <f t="shared" si="2"/>
        <v>#REF!</v>
      </c>
      <c r="CB10" s="99" t="e">
        <f t="shared" si="2"/>
        <v>#REF!</v>
      </c>
      <c r="CC10" s="99" t="e">
        <f t="shared" si="2"/>
        <v>#REF!</v>
      </c>
      <c r="CD10" s="99" t="e">
        <f t="shared" si="2"/>
        <v>#REF!</v>
      </c>
    </row>
    <row r="11" spans="1:106" ht="24.95" customHeight="1" x14ac:dyDescent="0.15">
      <c r="E11" s="99" t="str">
        <f t="shared" si="0"/>
        <v/>
      </c>
      <c r="F11" s="99" t="str">
        <f t="shared" si="0"/>
        <v/>
      </c>
      <c r="G11" s="99" t="str">
        <f t="shared" si="0"/>
        <v/>
      </c>
      <c r="H11" s="99">
        <f t="shared" si="0"/>
        <v>0</v>
      </c>
      <c r="I11" s="99">
        <f t="shared" si="0"/>
        <v>0</v>
      </c>
      <c r="J11" s="99">
        <f t="shared" si="0"/>
        <v>0</v>
      </c>
      <c r="K11" s="99">
        <f t="shared" si="0"/>
        <v>0</v>
      </c>
      <c r="L11" s="99">
        <f t="shared" si="0"/>
        <v>0</v>
      </c>
      <c r="M11" s="99">
        <f t="shared" si="0"/>
        <v>0</v>
      </c>
      <c r="N11" s="99">
        <f t="shared" si="0"/>
        <v>0</v>
      </c>
      <c r="O11" s="99">
        <f t="shared" si="0"/>
        <v>0</v>
      </c>
      <c r="P11" s="99" t="str">
        <f t="shared" si="1"/>
        <v/>
      </c>
      <c r="Q11" s="99" t="str">
        <f t="shared" si="1"/>
        <v/>
      </c>
      <c r="R11" s="99" t="str">
        <f t="shared" si="1"/>
        <v/>
      </c>
      <c r="S11" s="99" t="str">
        <f t="shared" si="1"/>
        <v/>
      </c>
      <c r="T11" s="99" t="str">
        <f t="shared" si="1"/>
        <v/>
      </c>
      <c r="U11" s="99" t="str">
        <f t="shared" si="1"/>
        <v/>
      </c>
      <c r="V11" s="99" t="str">
        <f t="shared" si="1"/>
        <v/>
      </c>
      <c r="W11" s="99" t="str">
        <f t="shared" si="1"/>
        <v/>
      </c>
      <c r="X11" s="99" t="str">
        <f t="shared" si="1"/>
        <v/>
      </c>
      <c r="Y11" s="99" t="s">
        <v>305</v>
      </c>
      <c r="Z11" s="99" t="str">
        <f>IF(ISBLANK(※入力用シート!B186),"",※入力用シート!B186)</f>
        <v/>
      </c>
      <c r="AA11" s="99" t="str">
        <f>IF(ISBLANK(※入力用シート!C186),"",※入力用シート!C186)</f>
        <v/>
      </c>
      <c r="AC11" s="99" t="str">
        <f>IF(ISBLANK(※入力用シート!F186),"",※入力用シート!F186)</f>
        <v/>
      </c>
      <c r="AE11" s="99" t="str">
        <f>IF(ISBLANK(※入力用シート!B188),"",※入力用シート!B188)</f>
        <v/>
      </c>
      <c r="AF11" s="99" t="str">
        <f>IF(ISBLANK(※入力用シート!C188),"",※入力用シート!C188)</f>
        <v/>
      </c>
      <c r="AG11" s="99" t="str">
        <f>IF(ISBLANK(※入力用シート!F188),"",※入力用シート!F188)</f>
        <v/>
      </c>
      <c r="AH11" s="99" t="str">
        <f>IF(ISBLANK(※入力用シート!K186),"",※入力用シート!K186)</f>
        <v/>
      </c>
      <c r="AJ11" s="99" t="str">
        <f>IF(ISBLANK(※入力用シート!K187),"",※入力用シート!K187)</f>
        <v/>
      </c>
      <c r="AL11" s="99" t="str">
        <f>IF(ISBLANK(※入力用シート!K188),"",※入力用シート!K188)</f>
        <v/>
      </c>
      <c r="AN11" s="99" t="str">
        <f>IF(ISBLANK(※入力用シート!K189),"",※入力用シート!K189)</f>
        <v/>
      </c>
      <c r="AP11" s="99" t="str">
        <f>IF(ISBLANK(※入力用シート!K190),"",※入力用シート!K190)</f>
        <v/>
      </c>
      <c r="AR11" s="99" t="str">
        <f>IF(ISBLANK(※入力用シート!K191),"",※入力用シート!K191)</f>
        <v/>
      </c>
      <c r="AT11" s="99" t="str">
        <f>IF(ISBLANK(※入力用シート!K192),"",※入力用シート!K192)</f>
        <v/>
      </c>
      <c r="AV11" s="99" t="str">
        <f>IF(ISBLANK(※入力用シート!K193),"",※入力用シート!K193)</f>
        <v/>
      </c>
      <c r="AX11" s="99" t="str">
        <f>IF(ISBLANK(※入力用シート!K194),"",※入力用シート!K194)</f>
        <v/>
      </c>
      <c r="AZ11" s="99" t="str">
        <f>IF(ISBLANK(※入力用シート!M186),"",※入力用シート!M186)</f>
        <v/>
      </c>
      <c r="BA11" s="99" t="str">
        <f>IF(ISBLANK(※入力用シート!M187),"",※入力用シート!M187)</f>
        <v/>
      </c>
      <c r="BB11" s="99" t="str">
        <f>IF(ISBLANK(※入力用シート!M188),"",※入力用シート!M188)</f>
        <v/>
      </c>
      <c r="BC11" s="99" t="str">
        <f>IF(ISBLANK(※入力用シート!M189),"",※入力用シート!M189)</f>
        <v/>
      </c>
      <c r="BD11" s="99" t="str">
        <f>IF(ISBLANK(※入力用シート!M190),"",※入力用シート!M190)</f>
        <v/>
      </c>
      <c r="BE11" s="99" t="str">
        <f>IF(ISBLANK(※入力用シート!M191),"",※入力用シート!M191)</f>
        <v/>
      </c>
      <c r="BF11" s="99" t="str">
        <f>IF(ISBLANK(※入力用シート!M192),"",※入力用シート!M192)</f>
        <v/>
      </c>
      <c r="BG11" s="99" t="str">
        <f>IF(ISBLANK(※入力用シート!M193),"",※入力用シート!M193)</f>
        <v/>
      </c>
      <c r="BH11" s="99" t="str">
        <f>IF(ISBLANK(※入力用シート!M194),"",※入力用シート!M194)</f>
        <v/>
      </c>
      <c r="BI11" s="99" t="str">
        <f>IF(ISBLANK(※入力用シート!S186),"",※入力用シート!S186)</f>
        <v/>
      </c>
      <c r="BJ11" s="99" t="str">
        <f>IF(ISBLANK(※入力用シート!S187),"",※入力用シート!S187)</f>
        <v/>
      </c>
      <c r="BK11" s="99" t="str">
        <f>IF(ISBLANK(※入力用シート!S188),"",※入力用シート!S188)</f>
        <v/>
      </c>
      <c r="BL11" s="99" t="str">
        <f>IF(ISBLANK(※入力用シート!S189),"",※入力用シート!S189)</f>
        <v/>
      </c>
      <c r="BM11" s="99" t="str">
        <f>IF(ISBLANK(※入力用シート!S190),"",※入力用シート!S190)</f>
        <v/>
      </c>
      <c r="BN11" s="99" t="str">
        <f>IF(ISBLANK(※入力用シート!S191),"",※入力用シート!S191)</f>
        <v/>
      </c>
      <c r="BO11" s="99" t="str">
        <f>IF(ISBLANK(※入力用シート!S192),"",※入力用シート!S192)</f>
        <v/>
      </c>
      <c r="BP11" s="99" t="str">
        <f>IF(ISBLANK(※入力用シート!S193),"",※入力用シート!S193)</f>
        <v/>
      </c>
      <c r="BQ11" s="99" t="str">
        <f>IF(ISBLANK(※入力用シート!S194),"",※入力用シート!S194)</f>
        <v/>
      </c>
      <c r="BS11" s="99" t="str">
        <f t="shared" si="3"/>
        <v/>
      </c>
      <c r="BT11" s="99">
        <f t="shared" si="3"/>
        <v>0</v>
      </c>
      <c r="BU11" s="99">
        <f t="shared" si="3"/>
        <v>0</v>
      </c>
      <c r="BV11" s="99" t="str">
        <f t="shared" si="3"/>
        <v/>
      </c>
      <c r="BW11" s="99" t="str">
        <f t="shared" si="3"/>
        <v/>
      </c>
      <c r="BX11" s="99" t="str">
        <f t="shared" si="3"/>
        <v/>
      </c>
      <c r="BY11" s="99" t="e">
        <f t="shared" si="2"/>
        <v>#REF!</v>
      </c>
      <c r="BZ11" s="99" t="e">
        <f t="shared" si="2"/>
        <v>#REF!</v>
      </c>
      <c r="CA11" s="99" t="e">
        <f t="shared" si="2"/>
        <v>#REF!</v>
      </c>
      <c r="CB11" s="99" t="e">
        <f t="shared" si="2"/>
        <v>#REF!</v>
      </c>
      <c r="CC11" s="99" t="e">
        <f t="shared" si="2"/>
        <v>#REF!</v>
      </c>
      <c r="CD11" s="99" t="e">
        <f t="shared" si="2"/>
        <v>#REF!</v>
      </c>
    </row>
    <row r="12" spans="1:106" ht="13.5" customHeight="1" x14ac:dyDescent="0.15"/>
    <row r="13" spans="1:106" ht="13.5" customHeight="1" x14ac:dyDescent="0.15"/>
    <row r="14" spans="1:106" ht="27.75" customHeight="1" x14ac:dyDescent="0.15">
      <c r="A14" s="137" t="s">
        <v>907</v>
      </c>
    </row>
    <row r="15" spans="1:106" ht="25.5" customHeight="1" x14ac:dyDescent="0.15">
      <c r="A15" s="479" t="s">
        <v>109</v>
      </c>
      <c r="B15" s="484" t="s">
        <v>906</v>
      </c>
      <c r="C15" s="479" t="s">
        <v>284</v>
      </c>
      <c r="D15" s="479"/>
      <c r="E15" s="479"/>
      <c r="F15" s="479"/>
      <c r="G15" s="479"/>
      <c r="H15" s="480" t="s">
        <v>285</v>
      </c>
      <c r="I15" s="480"/>
      <c r="J15" s="480"/>
      <c r="K15" s="480" t="s">
        <v>286</v>
      </c>
      <c r="L15" s="480"/>
      <c r="M15" s="480"/>
      <c r="N15" s="479" t="s">
        <v>287</v>
      </c>
      <c r="O15" s="479"/>
      <c r="P15" s="479"/>
      <c r="Q15" s="479"/>
      <c r="R15" s="479"/>
      <c r="S15" s="479"/>
      <c r="T15" s="479" t="s">
        <v>324</v>
      </c>
      <c r="U15" s="479"/>
      <c r="V15" s="479"/>
      <c r="W15" s="480" t="s">
        <v>288</v>
      </c>
      <c r="X15" s="480"/>
      <c r="Y15" s="480"/>
      <c r="Z15" s="480"/>
      <c r="AA15" s="480"/>
      <c r="AB15" s="480"/>
      <c r="AC15" s="480"/>
      <c r="AD15" s="480"/>
      <c r="AE15" s="480"/>
      <c r="AF15" s="480"/>
      <c r="AG15" s="479" t="s">
        <v>289</v>
      </c>
      <c r="AH15" s="479"/>
      <c r="AI15" s="479"/>
      <c r="AJ15" s="479"/>
      <c r="AK15" s="480" t="s">
        <v>290</v>
      </c>
      <c r="AL15" s="480"/>
      <c r="AM15" s="480"/>
      <c r="AN15" s="481" t="s">
        <v>297</v>
      </c>
      <c r="AO15" s="481"/>
      <c r="AP15" s="481"/>
      <c r="AQ15" s="481"/>
      <c r="AR15" s="481"/>
      <c r="AS15" s="481"/>
      <c r="AT15" s="480" t="s">
        <v>298</v>
      </c>
      <c r="AU15" s="480"/>
      <c r="AV15" s="480"/>
      <c r="AW15" s="480"/>
      <c r="AX15" s="480"/>
      <c r="AY15" s="480"/>
      <c r="AZ15" s="480"/>
      <c r="BA15" s="480"/>
      <c r="BB15" s="480" t="s">
        <v>864</v>
      </c>
      <c r="BC15" s="480"/>
      <c r="BD15" s="480"/>
      <c r="BE15" s="480"/>
      <c r="BF15" s="480"/>
      <c r="BG15" s="480"/>
      <c r="BH15" s="480"/>
      <c r="BI15" s="480"/>
      <c r="BJ15" s="480" t="s">
        <v>299</v>
      </c>
      <c r="BK15" s="480"/>
      <c r="BL15" s="480"/>
      <c r="BM15" s="480"/>
      <c r="BN15" s="480"/>
      <c r="BO15" s="480"/>
      <c r="BP15" s="480"/>
      <c r="BQ15" s="480"/>
      <c r="BR15" s="480" t="s">
        <v>300</v>
      </c>
      <c r="BS15" s="480"/>
      <c r="BT15" s="480"/>
      <c r="BU15" s="480" t="s">
        <v>301</v>
      </c>
      <c r="BV15" s="480"/>
      <c r="BW15" s="480" t="s">
        <v>302</v>
      </c>
      <c r="BX15" s="480"/>
      <c r="BY15" s="480"/>
      <c r="BZ15" s="480" t="s">
        <v>325</v>
      </c>
      <c r="CA15" s="480"/>
      <c r="CB15" s="480"/>
      <c r="CC15" s="480"/>
      <c r="CD15" s="480"/>
      <c r="CE15" s="135" t="s">
        <v>326</v>
      </c>
      <c r="CF15" s="480" t="s">
        <v>327</v>
      </c>
      <c r="CG15" s="480"/>
      <c r="CH15" s="480"/>
      <c r="CI15" s="480" t="s">
        <v>113</v>
      </c>
      <c r="CJ15" s="480"/>
      <c r="CK15" s="480"/>
      <c r="CL15" s="480"/>
      <c r="CM15" s="480"/>
      <c r="CN15" s="480"/>
      <c r="CO15" s="480"/>
      <c r="CP15" s="480"/>
      <c r="CQ15" s="480"/>
      <c r="CR15" s="480"/>
      <c r="CS15" s="480"/>
      <c r="CT15" s="480"/>
      <c r="CU15" s="480"/>
      <c r="CV15" s="480"/>
      <c r="CW15" s="480"/>
      <c r="CX15" s="480"/>
      <c r="CY15" s="480"/>
      <c r="CZ15" s="480"/>
      <c r="DA15" s="480"/>
      <c r="DB15" s="480"/>
    </row>
    <row r="16" spans="1:106" x14ac:dyDescent="0.15">
      <c r="A16" s="479"/>
      <c r="B16" s="484"/>
      <c r="C16" s="482" t="s">
        <v>227</v>
      </c>
      <c r="D16" s="482" t="s">
        <v>228</v>
      </c>
      <c r="E16" s="482" t="s">
        <v>865</v>
      </c>
      <c r="F16" s="482" t="s">
        <v>328</v>
      </c>
      <c r="G16" s="482" t="s">
        <v>329</v>
      </c>
      <c r="H16" s="482" t="s">
        <v>201</v>
      </c>
      <c r="I16" s="482" t="s">
        <v>328</v>
      </c>
      <c r="J16" s="482" t="s">
        <v>329</v>
      </c>
      <c r="K16" s="482" t="s">
        <v>866</v>
      </c>
      <c r="L16" s="482" t="s">
        <v>328</v>
      </c>
      <c r="M16" s="482" t="s">
        <v>329</v>
      </c>
      <c r="N16" s="482" t="s">
        <v>867</v>
      </c>
      <c r="O16" s="482" t="s">
        <v>202</v>
      </c>
      <c r="P16" s="482" t="s">
        <v>328</v>
      </c>
      <c r="Q16" s="482" t="s">
        <v>329</v>
      </c>
      <c r="R16" s="482" t="s">
        <v>330</v>
      </c>
      <c r="S16" s="482" t="s">
        <v>331</v>
      </c>
      <c r="T16" s="482" t="s">
        <v>328</v>
      </c>
      <c r="U16" s="482" t="s">
        <v>329</v>
      </c>
      <c r="V16" s="482" t="s">
        <v>330</v>
      </c>
      <c r="W16" s="482" t="s">
        <v>221</v>
      </c>
      <c r="X16" s="482" t="s">
        <v>278</v>
      </c>
      <c r="Y16" s="482" t="s">
        <v>222</v>
      </c>
      <c r="Z16" s="482" t="s">
        <v>281</v>
      </c>
      <c r="AA16" s="482" t="s">
        <v>276</v>
      </c>
      <c r="AB16" s="482" t="s">
        <v>328</v>
      </c>
      <c r="AC16" s="482" t="s">
        <v>329</v>
      </c>
      <c r="AD16" s="482" t="s">
        <v>330</v>
      </c>
      <c r="AE16" s="482" t="s">
        <v>331</v>
      </c>
      <c r="AF16" s="482" t="s">
        <v>332</v>
      </c>
      <c r="AG16" s="482" t="s">
        <v>348</v>
      </c>
      <c r="AH16" s="482" t="s">
        <v>868</v>
      </c>
      <c r="AI16" s="482" t="s">
        <v>328</v>
      </c>
      <c r="AJ16" s="482" t="s">
        <v>329</v>
      </c>
      <c r="AK16" s="482" t="s">
        <v>204</v>
      </c>
      <c r="AL16" s="482" t="s">
        <v>328</v>
      </c>
      <c r="AM16" s="482" t="s">
        <v>329</v>
      </c>
      <c r="AN16" s="482" t="s">
        <v>203</v>
      </c>
      <c r="AO16" s="482" t="s">
        <v>328</v>
      </c>
      <c r="AP16" s="482" t="s">
        <v>329</v>
      </c>
      <c r="AQ16" s="482" t="s">
        <v>330</v>
      </c>
      <c r="AR16" s="482" t="s">
        <v>331</v>
      </c>
      <c r="AS16" s="482" t="s">
        <v>332</v>
      </c>
      <c r="AT16" s="482" t="s">
        <v>213</v>
      </c>
      <c r="AU16" s="482"/>
      <c r="AV16" s="482"/>
      <c r="AW16" s="482"/>
      <c r="AX16" s="482"/>
      <c r="AY16" s="482"/>
      <c r="AZ16" s="482" t="s">
        <v>328</v>
      </c>
      <c r="BA16" s="482" t="s">
        <v>329</v>
      </c>
      <c r="BB16" s="482" t="s">
        <v>205</v>
      </c>
      <c r="BC16" s="482" t="s">
        <v>223</v>
      </c>
      <c r="BD16" s="482" t="s">
        <v>224</v>
      </c>
      <c r="BE16" s="482" t="s">
        <v>225</v>
      </c>
      <c r="BF16" s="482" t="s">
        <v>226</v>
      </c>
      <c r="BG16" s="482" t="s">
        <v>206</v>
      </c>
      <c r="BH16" s="482" t="s">
        <v>328</v>
      </c>
      <c r="BI16" s="482" t="s">
        <v>329</v>
      </c>
      <c r="BJ16" s="482" t="s">
        <v>207</v>
      </c>
      <c r="BK16" s="482" t="s">
        <v>208</v>
      </c>
      <c r="BL16" s="482" t="s">
        <v>209</v>
      </c>
      <c r="BM16" s="482" t="s">
        <v>291</v>
      </c>
      <c r="BN16" s="482" t="s">
        <v>292</v>
      </c>
      <c r="BO16" s="482" t="s">
        <v>328</v>
      </c>
      <c r="BP16" s="482" t="s">
        <v>329</v>
      </c>
      <c r="BQ16" s="482" t="s">
        <v>330</v>
      </c>
      <c r="BR16" s="482" t="s">
        <v>210</v>
      </c>
      <c r="BS16" s="482" t="s">
        <v>328</v>
      </c>
      <c r="BT16" s="482" t="s">
        <v>329</v>
      </c>
      <c r="BU16" s="482" t="s">
        <v>283</v>
      </c>
      <c r="BV16" s="482" t="s">
        <v>328</v>
      </c>
      <c r="BW16" s="482" t="s">
        <v>277</v>
      </c>
      <c r="BX16" s="482" t="s">
        <v>328</v>
      </c>
      <c r="BY16" s="482" t="s">
        <v>329</v>
      </c>
      <c r="BZ16" s="482" t="s">
        <v>328</v>
      </c>
      <c r="CA16" s="482" t="s">
        <v>329</v>
      </c>
      <c r="CB16" s="482" t="s">
        <v>330</v>
      </c>
      <c r="CC16" s="482" t="s">
        <v>331</v>
      </c>
      <c r="CD16" s="482" t="s">
        <v>332</v>
      </c>
      <c r="CE16" s="482" t="s">
        <v>219</v>
      </c>
      <c r="CF16" s="482" t="s">
        <v>328</v>
      </c>
      <c r="CG16" s="482" t="s">
        <v>329</v>
      </c>
      <c r="CH16" s="482" t="s">
        <v>330</v>
      </c>
      <c r="CI16" s="482" t="s">
        <v>328</v>
      </c>
      <c r="CJ16" s="482" t="s">
        <v>329</v>
      </c>
      <c r="CK16" s="482" t="s">
        <v>330</v>
      </c>
      <c r="CL16" s="482" t="s">
        <v>331</v>
      </c>
      <c r="CM16" s="482" t="s">
        <v>332</v>
      </c>
      <c r="CN16" s="482" t="s">
        <v>333</v>
      </c>
      <c r="CO16" s="482" t="s">
        <v>334</v>
      </c>
      <c r="CP16" s="482" t="s">
        <v>335</v>
      </c>
      <c r="CQ16" s="482" t="s">
        <v>336</v>
      </c>
      <c r="CR16" s="482" t="s">
        <v>337</v>
      </c>
      <c r="CS16" s="482" t="s">
        <v>338</v>
      </c>
      <c r="CT16" s="482" t="s">
        <v>339</v>
      </c>
      <c r="CU16" s="482" t="s">
        <v>340</v>
      </c>
      <c r="CV16" s="482" t="s">
        <v>341</v>
      </c>
      <c r="CW16" s="482" t="s">
        <v>342</v>
      </c>
      <c r="CX16" s="482" t="s">
        <v>343</v>
      </c>
      <c r="CY16" s="482" t="s">
        <v>344</v>
      </c>
      <c r="CZ16" s="482" t="s">
        <v>345</v>
      </c>
      <c r="DA16" s="482" t="s">
        <v>346</v>
      </c>
      <c r="DB16" s="482" t="s">
        <v>347</v>
      </c>
    </row>
    <row r="17" spans="1:106" x14ac:dyDescent="0.15">
      <c r="A17" s="479"/>
      <c r="B17" s="484"/>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t="s">
        <v>214</v>
      </c>
      <c r="AU17" s="482" t="s">
        <v>215</v>
      </c>
      <c r="AV17" s="482" t="s">
        <v>217</v>
      </c>
      <c r="AW17" s="482"/>
      <c r="AX17" s="483" t="s">
        <v>218</v>
      </c>
      <c r="AY17" s="483"/>
      <c r="AZ17" s="482"/>
      <c r="BA17" s="482"/>
      <c r="BB17" s="482"/>
      <c r="BC17" s="482"/>
      <c r="BD17" s="482"/>
      <c r="BE17" s="482"/>
      <c r="BF17" s="482"/>
      <c r="BG17" s="482"/>
      <c r="BH17" s="482"/>
      <c r="BI17" s="482"/>
      <c r="BJ17" s="482"/>
      <c r="BK17" s="482"/>
      <c r="BL17" s="482"/>
      <c r="BM17" s="482"/>
      <c r="BN17" s="482"/>
      <c r="BO17" s="482"/>
      <c r="BP17" s="482"/>
      <c r="BQ17" s="482"/>
      <c r="BR17" s="482"/>
      <c r="BS17" s="482"/>
      <c r="BT17" s="482"/>
      <c r="BU17" s="482"/>
      <c r="BV17" s="482"/>
      <c r="BW17" s="482"/>
      <c r="BX17" s="482"/>
      <c r="BY17" s="482"/>
      <c r="BZ17" s="482"/>
      <c r="CA17" s="482"/>
      <c r="CB17" s="482"/>
      <c r="CC17" s="482"/>
      <c r="CD17" s="482"/>
      <c r="CE17" s="482"/>
      <c r="CF17" s="482"/>
      <c r="CG17" s="482"/>
      <c r="CH17" s="482"/>
      <c r="CI17" s="485"/>
      <c r="CJ17" s="485"/>
      <c r="CK17" s="485"/>
      <c r="CL17" s="485"/>
      <c r="CM17" s="485"/>
      <c r="CN17" s="485"/>
      <c r="CO17" s="485"/>
      <c r="CP17" s="485"/>
      <c r="CQ17" s="485"/>
      <c r="CR17" s="485"/>
      <c r="CS17" s="485"/>
      <c r="CT17" s="485"/>
      <c r="CU17" s="485"/>
      <c r="CV17" s="485"/>
      <c r="CW17" s="485"/>
      <c r="CX17" s="485"/>
      <c r="CY17" s="485"/>
      <c r="CZ17" s="485"/>
      <c r="DA17" s="485"/>
      <c r="DB17" s="485"/>
    </row>
    <row r="18" spans="1:106" ht="21" x14ac:dyDescent="0.15">
      <c r="A18" s="479"/>
      <c r="B18" s="484"/>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2"/>
      <c r="AV18" s="138" t="s">
        <v>2</v>
      </c>
      <c r="AW18" s="138" t="s">
        <v>216</v>
      </c>
      <c r="AX18" s="138" t="s">
        <v>2</v>
      </c>
      <c r="AY18" s="138" t="s">
        <v>216</v>
      </c>
      <c r="AZ18" s="482"/>
      <c r="BA18" s="482"/>
      <c r="BB18" s="482"/>
      <c r="BC18" s="482"/>
      <c r="BD18" s="482"/>
      <c r="BE18" s="482"/>
      <c r="BF18" s="482"/>
      <c r="BG18" s="482"/>
      <c r="BH18" s="482"/>
      <c r="BI18" s="482"/>
      <c r="BJ18" s="482"/>
      <c r="BK18" s="482"/>
      <c r="BL18" s="482"/>
      <c r="BM18" s="482"/>
      <c r="BN18" s="482"/>
      <c r="BO18" s="482"/>
      <c r="BP18" s="482"/>
      <c r="BQ18" s="482"/>
      <c r="BR18" s="482"/>
      <c r="BS18" s="482"/>
      <c r="BT18" s="482"/>
      <c r="BU18" s="482"/>
      <c r="BV18" s="482"/>
      <c r="BW18" s="482"/>
      <c r="BX18" s="482"/>
      <c r="BY18" s="482"/>
      <c r="BZ18" s="482"/>
      <c r="CA18" s="482"/>
      <c r="CB18" s="482"/>
      <c r="CC18" s="482"/>
      <c r="CD18" s="482"/>
      <c r="CE18" s="482"/>
      <c r="CF18" s="482"/>
      <c r="CG18" s="482"/>
      <c r="CH18" s="482"/>
      <c r="CI18" s="485"/>
      <c r="CJ18" s="485"/>
      <c r="CK18" s="485"/>
      <c r="CL18" s="485"/>
      <c r="CM18" s="485"/>
      <c r="CN18" s="485"/>
      <c r="CO18" s="485"/>
      <c r="CP18" s="485"/>
      <c r="CQ18" s="485"/>
      <c r="CR18" s="485"/>
      <c r="CS18" s="485"/>
      <c r="CT18" s="485"/>
      <c r="CU18" s="485"/>
      <c r="CV18" s="485"/>
      <c r="CW18" s="485"/>
      <c r="CX18" s="485"/>
      <c r="CY18" s="485"/>
      <c r="CZ18" s="485"/>
      <c r="DA18" s="485"/>
      <c r="DB18" s="485"/>
    </row>
    <row r="19" spans="1:106" ht="20.25" customHeight="1" x14ac:dyDescent="0.15">
      <c r="A19" s="139" t="str">
        <f>IF(ISBLANK(※入力用シート!J12),"",※入力用シート!J12)</f>
        <v/>
      </c>
      <c r="B19" s="139">
        <f>IF(ISBLANK(参照用シート!K4),"",参照用シート!K4)</f>
        <v>0</v>
      </c>
      <c r="C19" s="139" t="e">
        <f>IF(ISBLANK(#REF!),"",#REF!)</f>
        <v>#REF!</v>
      </c>
      <c r="D19" s="139" t="e">
        <f>IF(ISBLANK(#REF!),"",#REF!)</f>
        <v>#REF!</v>
      </c>
      <c r="E19" s="139" t="e">
        <f>IF(ISBLANK(#REF!),"",#REF!)</f>
        <v>#REF!</v>
      </c>
      <c r="F19" s="139" t="e">
        <f>IF(ISBLANK(#REF!),"",#REF!)</f>
        <v>#REF!</v>
      </c>
      <c r="G19" s="139" t="e">
        <f>IF(ISBLANK(#REF!),"",#REF!)</f>
        <v>#REF!</v>
      </c>
      <c r="H19" s="139" t="e">
        <f>IF(ISBLANK(#REF!),"",#REF!)</f>
        <v>#REF!</v>
      </c>
      <c r="I19" s="139" t="e">
        <f>IF(ISBLANK(#REF!),"",#REF!)</f>
        <v>#REF!</v>
      </c>
      <c r="J19" s="139" t="e">
        <f>IF(ISBLANK(#REF!),"",#REF!)</f>
        <v>#REF!</v>
      </c>
      <c r="K19" s="139" t="e">
        <f>IF(ISBLANK(#REF!),"",#REF!)</f>
        <v>#REF!</v>
      </c>
      <c r="L19" s="139" t="e">
        <f>IF(ISBLANK(#REF!),"",#REF!)</f>
        <v>#REF!</v>
      </c>
      <c r="M19" s="139" t="e">
        <f>IF(ISBLANK(#REF!),"",#REF!)</f>
        <v>#REF!</v>
      </c>
      <c r="N19" s="139" t="e">
        <f>IF(ISBLANK(#REF!),"",#REF!)</f>
        <v>#REF!</v>
      </c>
      <c r="O19" s="139" t="e">
        <f>IF(ISBLANK(#REF!),"",#REF!)</f>
        <v>#REF!</v>
      </c>
      <c r="P19" s="139" t="e">
        <f>IF(ISBLANK(#REF!),"",#REF!)</f>
        <v>#REF!</v>
      </c>
      <c r="Q19" s="139" t="e">
        <f>IF(ISBLANK(#REF!),"",#REF!)</f>
        <v>#REF!</v>
      </c>
      <c r="R19" s="139" t="e">
        <f>IF(ISBLANK(#REF!),"",#REF!)</f>
        <v>#REF!</v>
      </c>
      <c r="S19" s="139" t="e">
        <f>IF(ISBLANK(#REF!),"",#REF!)</f>
        <v>#REF!</v>
      </c>
      <c r="T19" s="139" t="e">
        <f>IF(ISBLANK(#REF!),"",#REF!)</f>
        <v>#REF!</v>
      </c>
      <c r="U19" s="139" t="e">
        <f>IF(ISBLANK(#REF!),"",#REF!)</f>
        <v>#REF!</v>
      </c>
      <c r="V19" s="139" t="e">
        <f>IF(ISBLANK(#REF!),"",#REF!)</f>
        <v>#REF!</v>
      </c>
      <c r="W19" s="139" t="e">
        <f>IF(ISBLANK(#REF!),"",#REF!)</f>
        <v>#REF!</v>
      </c>
      <c r="X19" s="139" t="e">
        <f>IF(ISBLANK(#REF!),"",#REF!)</f>
        <v>#REF!</v>
      </c>
      <c r="Y19" s="139" t="e">
        <f>IF(ISBLANK(#REF!),"",#REF!)</f>
        <v>#REF!</v>
      </c>
      <c r="Z19" s="139" t="e">
        <f>IF(ISBLANK(#REF!),"",#REF!)</f>
        <v>#REF!</v>
      </c>
      <c r="AA19" s="139" t="e">
        <f>IF(ISBLANK(#REF!),"",#REF!)</f>
        <v>#REF!</v>
      </c>
      <c r="AB19" s="139" t="e">
        <f>IF(ISBLANK(#REF!),"",#REF!)</f>
        <v>#REF!</v>
      </c>
      <c r="AC19" s="139" t="e">
        <f>IF(ISBLANK(#REF!),"",#REF!)</f>
        <v>#REF!</v>
      </c>
      <c r="AD19" s="139" t="e">
        <f>IF(ISBLANK(#REF!),"",#REF!)</f>
        <v>#REF!</v>
      </c>
      <c r="AE19" s="139" t="e">
        <f>IF(ISBLANK(#REF!),"",#REF!)</f>
        <v>#REF!</v>
      </c>
      <c r="AF19" s="139" t="e">
        <f>IF(ISBLANK(#REF!),"",#REF!)</f>
        <v>#REF!</v>
      </c>
      <c r="AG19" s="139" t="e">
        <f>IF(ISBLANK(#REF!),"",#REF!)</f>
        <v>#REF!</v>
      </c>
      <c r="AH19" s="139" t="e">
        <f>IF(ISBLANK(#REF!),"",#REF!)</f>
        <v>#REF!</v>
      </c>
      <c r="AI19" s="139" t="e">
        <f>IF(ISBLANK(#REF!),"",#REF!)</f>
        <v>#REF!</v>
      </c>
      <c r="AJ19" s="139" t="e">
        <f>IF(ISBLANK(#REF!),"",#REF!)</f>
        <v>#REF!</v>
      </c>
      <c r="AK19" s="139" t="e">
        <f>IF(ISBLANK(#REF!),"",#REF!)</f>
        <v>#REF!</v>
      </c>
      <c r="AL19" s="139" t="e">
        <f>IF(ISBLANK(#REF!),"",#REF!)</f>
        <v>#REF!</v>
      </c>
      <c r="AM19" s="139" t="e">
        <f>IF(ISBLANK(#REF!),"",#REF!)</f>
        <v>#REF!</v>
      </c>
      <c r="AN19" s="139" t="e">
        <f>IF(ISBLANK(#REF!),"",#REF!)</f>
        <v>#REF!</v>
      </c>
      <c r="AO19" s="139" t="e">
        <f>IF(ISBLANK(#REF!),"",#REF!)</f>
        <v>#REF!</v>
      </c>
      <c r="AP19" s="139" t="e">
        <f>IF(ISBLANK(#REF!),"",#REF!)</f>
        <v>#REF!</v>
      </c>
      <c r="AQ19" s="139" t="e">
        <f>IF(ISBLANK(#REF!),"",#REF!)</f>
        <v>#REF!</v>
      </c>
      <c r="AR19" s="139" t="e">
        <f>IF(ISBLANK(#REF!),"",#REF!)</f>
        <v>#REF!</v>
      </c>
      <c r="AS19" s="139" t="e">
        <f>IF(ISBLANK(#REF!),"",#REF!)</f>
        <v>#REF!</v>
      </c>
      <c r="AT19" s="139" t="e">
        <f>IF(ISBLANK(#REF!),"",#REF!)</f>
        <v>#REF!</v>
      </c>
      <c r="AU19" s="139" t="e">
        <f>IF(ISBLANK(#REF!),"",#REF!)</f>
        <v>#REF!</v>
      </c>
      <c r="AV19" s="139" t="e">
        <f>IF(ISBLANK(#REF!),"",#REF!)</f>
        <v>#REF!</v>
      </c>
      <c r="AW19" s="139" t="e">
        <f>IF(ISBLANK(#REF!),"",#REF!)</f>
        <v>#REF!</v>
      </c>
      <c r="AX19" s="139" t="e">
        <f>IF(ISBLANK(#REF!),"",#REF!)</f>
        <v>#REF!</v>
      </c>
      <c r="AY19" s="139" t="e">
        <f>IF(ISBLANK(#REF!),"",#REF!)</f>
        <v>#REF!</v>
      </c>
      <c r="AZ19" s="139" t="e">
        <f>IF(ISBLANK(#REF!),"",#REF!)</f>
        <v>#REF!</v>
      </c>
      <c r="BA19" s="139" t="e">
        <f>IF(ISBLANK(#REF!),"",#REF!)</f>
        <v>#REF!</v>
      </c>
      <c r="BB19" s="139" t="e">
        <f>IF(ISBLANK(#REF!),"",#REF!)</f>
        <v>#REF!</v>
      </c>
      <c r="BC19" s="139" t="e">
        <f>IF(ISBLANK(#REF!),"",#REF!)</f>
        <v>#REF!</v>
      </c>
      <c r="BD19" s="139" t="e">
        <f>IF(ISBLANK(#REF!),"",#REF!)</f>
        <v>#REF!</v>
      </c>
      <c r="BE19" s="139" t="e">
        <f>IF(ISBLANK(#REF!),"",#REF!)</f>
        <v>#REF!</v>
      </c>
      <c r="BF19" s="139" t="e">
        <f>IF(ISBLANK(#REF!),"",#REF!)</f>
        <v>#REF!</v>
      </c>
      <c r="BG19" s="139" t="e">
        <f>IF(ISBLANK(#REF!),"",#REF!)</f>
        <v>#REF!</v>
      </c>
      <c r="BH19" s="139" t="e">
        <f>IF(ISBLANK(#REF!),"",#REF!)</f>
        <v>#REF!</v>
      </c>
      <c r="BI19" s="139" t="e">
        <f>IF(ISBLANK(#REF!),"",#REF!)</f>
        <v>#REF!</v>
      </c>
      <c r="BJ19" s="139" t="e">
        <f>IF(ISBLANK(#REF!),"",#REF!)</f>
        <v>#REF!</v>
      </c>
      <c r="BK19" s="139" t="e">
        <f>IF(ISBLANK(#REF!),"",#REF!)</f>
        <v>#REF!</v>
      </c>
      <c r="BL19" s="139" t="e">
        <f>IF(ISBLANK(#REF!),"",#REF!)</f>
        <v>#REF!</v>
      </c>
      <c r="BM19" s="139" t="e">
        <f>IF(ISBLANK(#REF!),"",#REF!)</f>
        <v>#REF!</v>
      </c>
      <c r="BN19" s="139" t="e">
        <f>IF(ISBLANK(#REF!),"",#REF!)</f>
        <v>#REF!</v>
      </c>
      <c r="BO19" s="139" t="e">
        <f>IF(ISBLANK(#REF!),"",#REF!)</f>
        <v>#REF!</v>
      </c>
      <c r="BP19" s="139" t="e">
        <f>IF(ISBLANK(#REF!),"",#REF!)</f>
        <v>#REF!</v>
      </c>
      <c r="BQ19" s="139" t="e">
        <f>IF(ISBLANK(#REF!),"",#REF!)</f>
        <v>#REF!</v>
      </c>
      <c r="BR19" s="139" t="e">
        <f>IF(ISBLANK(#REF!),"",#REF!)</f>
        <v>#REF!</v>
      </c>
      <c r="BS19" s="139" t="e">
        <f>IF(ISBLANK(#REF!),"",#REF!)</f>
        <v>#REF!</v>
      </c>
      <c r="BT19" s="139" t="e">
        <f>IF(ISBLANK(#REF!),"",#REF!)</f>
        <v>#REF!</v>
      </c>
      <c r="BU19" s="139" t="e">
        <f>IF(ISBLANK(#REF!),"",#REF!)</f>
        <v>#REF!</v>
      </c>
      <c r="BV19" s="139" t="e">
        <f>IF(ISBLANK(#REF!),"",#REF!)</f>
        <v>#REF!</v>
      </c>
      <c r="BW19" s="139" t="e">
        <f>IF(ISBLANK(#REF!),"",#REF!)</f>
        <v>#REF!</v>
      </c>
      <c r="BX19" s="139" t="e">
        <f>IF(ISBLANK(#REF!),"",#REF!)</f>
        <v>#REF!</v>
      </c>
      <c r="BY19" s="139" t="e">
        <f>IF(ISBLANK(#REF!),"",#REF!)</f>
        <v>#REF!</v>
      </c>
      <c r="BZ19" s="139" t="e">
        <f>IF(ISBLANK(#REF!),"",#REF!)</f>
        <v>#REF!</v>
      </c>
      <c r="CA19" s="139" t="e">
        <f>IF(ISBLANK(#REF!),"",#REF!)</f>
        <v>#REF!</v>
      </c>
      <c r="CB19" s="139" t="e">
        <f>IF(ISBLANK(#REF!),"",#REF!)</f>
        <v>#REF!</v>
      </c>
      <c r="CC19" s="139" t="e">
        <f>IF(ISBLANK(#REF!),"",#REF!)</f>
        <v>#REF!</v>
      </c>
      <c r="CD19" s="139" t="e">
        <f>IF(ISBLANK(#REF!),"",#REF!)</f>
        <v>#REF!</v>
      </c>
      <c r="CE19" s="139" t="e">
        <f>IF(ISBLANK(#REF!),"",#REF!)</f>
        <v>#REF!</v>
      </c>
      <c r="CF19" s="139" t="e">
        <f>IF(ISBLANK(#REF!),"",#REF!)</f>
        <v>#REF!</v>
      </c>
      <c r="CG19" s="139" t="e">
        <f>IF(ISBLANK(#REF!),"",#REF!)</f>
        <v>#REF!</v>
      </c>
      <c r="CH19" s="139" t="e">
        <f>IF(ISBLANK(#REF!),"",#REF!)</f>
        <v>#REF!</v>
      </c>
      <c r="CI19" s="139" t="e">
        <f>IF(ISBLANK(#REF!),"",#REF!)</f>
        <v>#REF!</v>
      </c>
      <c r="CJ19" s="139" t="e">
        <f>IF(ISBLANK(#REF!),"",#REF!)</f>
        <v>#REF!</v>
      </c>
      <c r="CK19" s="139" t="e">
        <f>IF(ISBLANK(#REF!),"",#REF!)</f>
        <v>#REF!</v>
      </c>
      <c r="CL19" s="139" t="e">
        <f>IF(ISBLANK(#REF!),"",#REF!)</f>
        <v>#REF!</v>
      </c>
      <c r="CM19" s="139" t="e">
        <f>IF(ISBLANK(#REF!),"",#REF!)</f>
        <v>#REF!</v>
      </c>
      <c r="CN19" s="139" t="e">
        <f>IF(ISBLANK(#REF!),"",#REF!)</f>
        <v>#REF!</v>
      </c>
      <c r="CO19" s="139" t="e">
        <f>IF(ISBLANK(#REF!),"",#REF!)</f>
        <v>#REF!</v>
      </c>
      <c r="CP19" s="139" t="e">
        <f>IF(ISBLANK(#REF!),"",#REF!)</f>
        <v>#REF!</v>
      </c>
      <c r="CQ19" s="139" t="e">
        <f>IF(ISBLANK(#REF!),"",#REF!)</f>
        <v>#REF!</v>
      </c>
      <c r="CR19" s="139" t="e">
        <f>IF(ISBLANK(#REF!),"",#REF!)</f>
        <v>#REF!</v>
      </c>
      <c r="CS19" s="139" t="e">
        <f>IF(ISBLANK(#REF!),"",#REF!)</f>
        <v>#REF!</v>
      </c>
      <c r="CT19" s="139" t="e">
        <f>IF(ISBLANK(#REF!),"",#REF!)</f>
        <v>#REF!</v>
      </c>
      <c r="CU19" s="139" t="e">
        <f>IF(ISBLANK(#REF!),"",#REF!)</f>
        <v>#REF!</v>
      </c>
      <c r="CV19" s="139" t="e">
        <f>IF(ISBLANK(#REF!),"",#REF!)</f>
        <v>#REF!</v>
      </c>
      <c r="CW19" s="139" t="e">
        <f>IF(ISBLANK(#REF!),"",#REF!)</f>
        <v>#REF!</v>
      </c>
      <c r="CX19" s="139" t="e">
        <f>IF(ISBLANK(#REF!),"",#REF!)</f>
        <v>#REF!</v>
      </c>
      <c r="CY19" s="139" t="e">
        <f>IF(ISBLANK(#REF!),"",#REF!)</f>
        <v>#REF!</v>
      </c>
      <c r="CZ19" s="139" t="e">
        <f>IF(ISBLANK(#REF!),"",#REF!)</f>
        <v>#REF!</v>
      </c>
      <c r="DA19" s="139" t="e">
        <f>IF(ISBLANK(#REF!),"",#REF!)</f>
        <v>#REF!</v>
      </c>
      <c r="DB19" s="139" t="e">
        <f>IF(ISBLANK(#REF!),"",#REF!)</f>
        <v>#REF!</v>
      </c>
    </row>
    <row r="22" spans="1:106" x14ac:dyDescent="0.15">
      <c r="A22" s="137" t="s">
        <v>908</v>
      </c>
    </row>
    <row r="23" spans="1:106" x14ac:dyDescent="0.15">
      <c r="A23" s="489" t="s">
        <v>109</v>
      </c>
      <c r="B23" s="484" t="s">
        <v>104</v>
      </c>
      <c r="C23" s="488" t="s">
        <v>279</v>
      </c>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488"/>
      <c r="AZ23" s="488"/>
      <c r="BA23" s="488"/>
      <c r="BB23" s="488"/>
      <c r="BC23" s="488"/>
      <c r="BD23" s="488"/>
      <c r="BE23" s="488"/>
      <c r="BF23" s="480" t="s">
        <v>212</v>
      </c>
      <c r="BG23" s="480"/>
      <c r="BH23" s="480"/>
      <c r="BI23" s="480"/>
      <c r="BJ23" s="480"/>
      <c r="BK23" s="480"/>
      <c r="BL23" s="480"/>
      <c r="BM23" s="480"/>
      <c r="BN23" s="480" t="s">
        <v>211</v>
      </c>
      <c r="BO23" s="480"/>
      <c r="BP23" s="480"/>
      <c r="BQ23" s="480"/>
      <c r="BR23" s="479" t="s">
        <v>275</v>
      </c>
      <c r="BS23" s="479"/>
      <c r="BT23" s="479"/>
      <c r="BU23" s="479"/>
      <c r="BV23" s="479"/>
      <c r="BW23" s="480" t="s">
        <v>136</v>
      </c>
      <c r="BX23" s="480"/>
      <c r="BY23" s="480"/>
      <c r="BZ23" s="480"/>
      <c r="CA23" s="480"/>
      <c r="CB23" s="480"/>
      <c r="CC23" s="480" t="s">
        <v>113</v>
      </c>
      <c r="CD23" s="480"/>
      <c r="CE23" s="480"/>
      <c r="CF23" s="480"/>
      <c r="CG23" s="480"/>
      <c r="CH23" s="480"/>
      <c r="CI23" s="480"/>
      <c r="CJ23" s="480"/>
      <c r="CK23" s="480"/>
      <c r="CL23" s="480"/>
      <c r="CM23" s="480"/>
      <c r="CN23" s="480"/>
      <c r="CO23" s="480"/>
      <c r="CP23" s="480"/>
      <c r="CQ23" s="480"/>
      <c r="CR23" s="480"/>
      <c r="CS23" s="480"/>
      <c r="CT23" s="480"/>
      <c r="CU23" s="480"/>
      <c r="CV23" s="480"/>
    </row>
    <row r="24" spans="1:106" x14ac:dyDescent="0.15">
      <c r="A24" s="489"/>
      <c r="B24" s="484"/>
      <c r="C24" s="487" t="s">
        <v>239</v>
      </c>
      <c r="D24" s="487" t="s">
        <v>234</v>
      </c>
      <c r="E24" s="487" t="s">
        <v>235</v>
      </c>
      <c r="F24" s="487" t="s">
        <v>236</v>
      </c>
      <c r="G24" s="487" t="s">
        <v>237</v>
      </c>
      <c r="H24" s="487" t="s">
        <v>238</v>
      </c>
      <c r="I24" s="487" t="s">
        <v>240</v>
      </c>
      <c r="J24" s="487" t="s">
        <v>241</v>
      </c>
      <c r="K24" s="487" t="s">
        <v>242</v>
      </c>
      <c r="L24" s="487" t="s">
        <v>243</v>
      </c>
      <c r="M24" s="487" t="s">
        <v>244</v>
      </c>
      <c r="N24" s="487" t="s">
        <v>245</v>
      </c>
      <c r="O24" s="487" t="s">
        <v>246</v>
      </c>
      <c r="P24" s="487" t="s">
        <v>257</v>
      </c>
      <c r="Q24" s="486" t="s">
        <v>266</v>
      </c>
      <c r="R24" s="486"/>
      <c r="S24" s="486"/>
      <c r="T24" s="486" t="s">
        <v>270</v>
      </c>
      <c r="U24" s="486"/>
      <c r="V24" s="486" t="s">
        <v>247</v>
      </c>
      <c r="W24" s="486"/>
      <c r="X24" s="486"/>
      <c r="Y24" s="486"/>
      <c r="Z24" s="486"/>
      <c r="AA24" s="486"/>
      <c r="AB24" s="486"/>
      <c r="AC24" s="486"/>
      <c r="AD24" s="486"/>
      <c r="AE24" s="486"/>
      <c r="AF24" s="486"/>
      <c r="AG24" s="486"/>
      <c r="AH24" s="486" t="s">
        <v>294</v>
      </c>
      <c r="AI24" s="486"/>
      <c r="AJ24" s="486" t="s">
        <v>261</v>
      </c>
      <c r="AK24" s="486"/>
      <c r="AL24" s="486"/>
      <c r="AM24" s="486"/>
      <c r="AN24" s="486"/>
      <c r="AO24" s="486"/>
      <c r="AP24" s="486"/>
      <c r="AQ24" s="486"/>
      <c r="AR24" s="486" t="s">
        <v>258</v>
      </c>
      <c r="AS24" s="486" t="s">
        <v>259</v>
      </c>
      <c r="AT24" s="486"/>
      <c r="AU24" s="486" t="s">
        <v>260</v>
      </c>
      <c r="AV24" s="486" t="s">
        <v>328</v>
      </c>
      <c r="AW24" s="486" t="s">
        <v>329</v>
      </c>
      <c r="AX24" s="486" t="s">
        <v>330</v>
      </c>
      <c r="AY24" s="486" t="s">
        <v>331</v>
      </c>
      <c r="AZ24" s="486" t="s">
        <v>332</v>
      </c>
      <c r="BA24" s="486" t="s">
        <v>333</v>
      </c>
      <c r="BB24" s="486" t="s">
        <v>334</v>
      </c>
      <c r="BC24" s="486" t="s">
        <v>335</v>
      </c>
      <c r="BD24" s="486" t="s">
        <v>336</v>
      </c>
      <c r="BE24" s="486" t="s">
        <v>337</v>
      </c>
      <c r="BF24" s="486" t="s">
        <v>282</v>
      </c>
      <c r="BG24" s="486" t="s">
        <v>265</v>
      </c>
      <c r="BH24" s="486"/>
      <c r="BI24" s="486"/>
      <c r="BJ24" s="486"/>
      <c r="BK24" s="486" t="s">
        <v>328</v>
      </c>
      <c r="BL24" s="486" t="s">
        <v>329</v>
      </c>
      <c r="BM24" s="486" t="s">
        <v>330</v>
      </c>
      <c r="BN24" s="486" t="s">
        <v>263</v>
      </c>
      <c r="BO24" s="486" t="s">
        <v>264</v>
      </c>
      <c r="BP24" s="486" t="s">
        <v>328</v>
      </c>
      <c r="BQ24" s="486" t="s">
        <v>329</v>
      </c>
      <c r="BR24" s="486" t="s">
        <v>271</v>
      </c>
      <c r="BS24" s="486" t="s">
        <v>272</v>
      </c>
      <c r="BT24" s="486" t="s">
        <v>280</v>
      </c>
      <c r="BU24" s="486" t="s">
        <v>328</v>
      </c>
      <c r="BV24" s="486" t="s">
        <v>329</v>
      </c>
      <c r="BW24" s="486" t="s">
        <v>293</v>
      </c>
      <c r="BX24" s="486" t="s">
        <v>328</v>
      </c>
      <c r="BY24" s="486" t="s">
        <v>329</v>
      </c>
      <c r="BZ24" s="486" t="s">
        <v>330</v>
      </c>
      <c r="CA24" s="486" t="s">
        <v>331</v>
      </c>
      <c r="CB24" s="486" t="s">
        <v>332</v>
      </c>
      <c r="CC24" s="486" t="s">
        <v>328</v>
      </c>
      <c r="CD24" s="486" t="s">
        <v>329</v>
      </c>
      <c r="CE24" s="486" t="s">
        <v>330</v>
      </c>
      <c r="CF24" s="486" t="s">
        <v>331</v>
      </c>
      <c r="CG24" s="486" t="s">
        <v>332</v>
      </c>
      <c r="CH24" s="486" t="s">
        <v>333</v>
      </c>
      <c r="CI24" s="486" t="s">
        <v>334</v>
      </c>
      <c r="CJ24" s="486" t="s">
        <v>335</v>
      </c>
      <c r="CK24" s="486" t="s">
        <v>336</v>
      </c>
      <c r="CL24" s="486" t="s">
        <v>337</v>
      </c>
      <c r="CM24" s="486" t="s">
        <v>338</v>
      </c>
      <c r="CN24" s="486" t="s">
        <v>339</v>
      </c>
      <c r="CO24" s="486" t="s">
        <v>340</v>
      </c>
      <c r="CP24" s="486" t="s">
        <v>341</v>
      </c>
      <c r="CQ24" s="486" t="s">
        <v>342</v>
      </c>
      <c r="CR24" s="486" t="s">
        <v>343</v>
      </c>
      <c r="CS24" s="486" t="s">
        <v>344</v>
      </c>
      <c r="CT24" s="486" t="s">
        <v>345</v>
      </c>
      <c r="CU24" s="486" t="s">
        <v>346</v>
      </c>
      <c r="CV24" s="486" t="s">
        <v>347</v>
      </c>
    </row>
    <row r="25" spans="1:106" x14ac:dyDescent="0.15">
      <c r="A25" s="489"/>
      <c r="B25" s="484"/>
      <c r="C25" s="487"/>
      <c r="D25" s="487"/>
      <c r="E25" s="487"/>
      <c r="F25" s="487"/>
      <c r="G25" s="487"/>
      <c r="H25" s="487"/>
      <c r="I25" s="487"/>
      <c r="J25" s="487"/>
      <c r="K25" s="487"/>
      <c r="L25" s="487"/>
      <c r="M25" s="487"/>
      <c r="N25" s="487"/>
      <c r="O25" s="487"/>
      <c r="P25" s="487"/>
      <c r="Q25" s="486" t="s">
        <v>267</v>
      </c>
      <c r="R25" s="486" t="s">
        <v>268</v>
      </c>
      <c r="S25" s="486" t="s">
        <v>269</v>
      </c>
      <c r="T25" s="486" t="s">
        <v>267</v>
      </c>
      <c r="U25" s="486" t="s">
        <v>268</v>
      </c>
      <c r="V25" s="486" t="s">
        <v>253</v>
      </c>
      <c r="W25" s="486"/>
      <c r="X25" s="486"/>
      <c r="Y25" s="486"/>
      <c r="Z25" s="486"/>
      <c r="AA25" s="486" t="s">
        <v>254</v>
      </c>
      <c r="AB25" s="486"/>
      <c r="AC25" s="486"/>
      <c r="AD25" s="486"/>
      <c r="AE25" s="486"/>
      <c r="AF25" s="486"/>
      <c r="AG25" s="486"/>
      <c r="AH25" s="486" t="s">
        <v>295</v>
      </c>
      <c r="AI25" s="486" t="s">
        <v>296</v>
      </c>
      <c r="AJ25" s="486" t="s">
        <v>253</v>
      </c>
      <c r="AK25" s="486" t="s">
        <v>254</v>
      </c>
      <c r="AL25" s="486"/>
      <c r="AM25" s="486"/>
      <c r="AN25" s="486"/>
      <c r="AO25" s="486"/>
      <c r="AP25" s="486"/>
      <c r="AQ25" s="486" t="s">
        <v>262</v>
      </c>
      <c r="AR25" s="486"/>
      <c r="AS25" s="486" t="s">
        <v>273</v>
      </c>
      <c r="AT25" s="486" t="s">
        <v>274</v>
      </c>
      <c r="AU25" s="486"/>
      <c r="AV25" s="486"/>
      <c r="AW25" s="486"/>
      <c r="AX25" s="486"/>
      <c r="AY25" s="486"/>
      <c r="AZ25" s="486"/>
      <c r="BA25" s="486"/>
      <c r="BB25" s="486"/>
      <c r="BC25" s="486"/>
      <c r="BD25" s="486"/>
      <c r="BE25" s="486"/>
      <c r="BF25" s="486"/>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486"/>
      <c r="CT25" s="486"/>
      <c r="CU25" s="486"/>
      <c r="CV25" s="486"/>
    </row>
    <row r="26" spans="1:106" x14ac:dyDescent="0.15">
      <c r="A26" s="489"/>
      <c r="B26" s="484"/>
      <c r="C26" s="487"/>
      <c r="D26" s="487"/>
      <c r="E26" s="487"/>
      <c r="F26" s="487"/>
      <c r="G26" s="487"/>
      <c r="H26" s="487"/>
      <c r="I26" s="487"/>
      <c r="J26" s="487"/>
      <c r="K26" s="487"/>
      <c r="L26" s="487"/>
      <c r="M26" s="487"/>
      <c r="N26" s="487"/>
      <c r="O26" s="487"/>
      <c r="P26" s="487"/>
      <c r="Q26" s="486"/>
      <c r="R26" s="486"/>
      <c r="S26" s="486"/>
      <c r="T26" s="486"/>
      <c r="U26" s="486"/>
      <c r="V26" s="136" t="s">
        <v>248</v>
      </c>
      <c r="W26" s="136" t="s">
        <v>249</v>
      </c>
      <c r="X26" s="136" t="s">
        <v>250</v>
      </c>
      <c r="Y26" s="136" t="s">
        <v>251</v>
      </c>
      <c r="Z26" s="136" t="s">
        <v>252</v>
      </c>
      <c r="AA26" s="136" t="s">
        <v>248</v>
      </c>
      <c r="AB26" s="136" t="s">
        <v>249</v>
      </c>
      <c r="AC26" s="136" t="s">
        <v>250</v>
      </c>
      <c r="AD26" s="136" t="s">
        <v>251</v>
      </c>
      <c r="AE26" s="136" t="s">
        <v>252</v>
      </c>
      <c r="AF26" s="136" t="s">
        <v>255</v>
      </c>
      <c r="AG26" s="136" t="s">
        <v>256</v>
      </c>
      <c r="AH26" s="486"/>
      <c r="AI26" s="486"/>
      <c r="AJ26" s="486"/>
      <c r="AK26" s="136" t="s">
        <v>248</v>
      </c>
      <c r="AL26" s="136" t="s">
        <v>249</v>
      </c>
      <c r="AM26" s="136" t="s">
        <v>250</v>
      </c>
      <c r="AN26" s="136" t="s">
        <v>251</v>
      </c>
      <c r="AO26" s="136" t="s">
        <v>252</v>
      </c>
      <c r="AP26" s="136" t="s">
        <v>255</v>
      </c>
      <c r="AQ26" s="486"/>
      <c r="AR26" s="486"/>
      <c r="AS26" s="486"/>
      <c r="AT26" s="486"/>
      <c r="AU26" s="486"/>
      <c r="AV26" s="486"/>
      <c r="AW26" s="486"/>
      <c r="AX26" s="486"/>
      <c r="AY26" s="486"/>
      <c r="AZ26" s="486"/>
      <c r="BA26" s="486"/>
      <c r="BB26" s="486"/>
      <c r="BC26" s="486"/>
      <c r="BD26" s="486"/>
      <c r="BE26" s="486"/>
      <c r="BF26" s="486"/>
      <c r="BG26" s="136" t="s">
        <v>229</v>
      </c>
      <c r="BH26" s="136" t="s">
        <v>230</v>
      </c>
      <c r="BI26" s="136" t="s">
        <v>231</v>
      </c>
      <c r="BJ26" s="136" t="s">
        <v>232</v>
      </c>
      <c r="BK26" s="486"/>
      <c r="BL26" s="486"/>
      <c r="BM26" s="486"/>
      <c r="BN26" s="486"/>
      <c r="BO26" s="486"/>
      <c r="BP26" s="486"/>
      <c r="BQ26" s="486"/>
      <c r="BR26" s="486"/>
      <c r="BS26" s="486"/>
      <c r="BT26" s="486"/>
      <c r="BU26" s="486"/>
      <c r="BV26" s="486"/>
      <c r="BW26" s="486"/>
      <c r="BX26" s="486"/>
      <c r="BY26" s="486"/>
      <c r="BZ26" s="486"/>
      <c r="CA26" s="486"/>
      <c r="CB26" s="486"/>
      <c r="CC26" s="486"/>
      <c r="CD26" s="486"/>
      <c r="CE26" s="486"/>
      <c r="CF26" s="486"/>
      <c r="CG26" s="486"/>
      <c r="CH26" s="486"/>
      <c r="CI26" s="486"/>
      <c r="CJ26" s="486"/>
      <c r="CK26" s="486"/>
      <c r="CL26" s="486"/>
      <c r="CM26" s="486"/>
      <c r="CN26" s="486"/>
      <c r="CO26" s="486"/>
      <c r="CP26" s="486"/>
      <c r="CQ26" s="486"/>
      <c r="CR26" s="486"/>
      <c r="CS26" s="486"/>
      <c r="CT26" s="486"/>
      <c r="CU26" s="486"/>
      <c r="CV26" s="486"/>
    </row>
    <row r="27" spans="1:106" x14ac:dyDescent="0.15">
      <c r="A27" s="139" t="str">
        <f>IF(ISBLANK(※入力用シート!J12),"",※入力用シート!J12)</f>
        <v/>
      </c>
      <c r="B27" s="139">
        <f>IF(ISBLANK(参照用シート!K4),"",参照用シート!K4)</f>
        <v>0</v>
      </c>
      <c r="C27" s="139" t="e">
        <f>IF(ISBLANK(#REF!),"",#REF!)</f>
        <v>#REF!</v>
      </c>
      <c r="D27" s="139" t="e">
        <f>IF(ISBLANK(#REF!),"",#REF!)</f>
        <v>#REF!</v>
      </c>
      <c r="E27" s="139" t="e">
        <f>IF(ISBLANK(#REF!),"",#REF!)</f>
        <v>#REF!</v>
      </c>
      <c r="F27" s="139" t="e">
        <f>IF(ISBLANK(#REF!),"",#REF!)</f>
        <v>#REF!</v>
      </c>
      <c r="G27" s="139" t="e">
        <f>IF(ISBLANK(#REF!),"",#REF!)</f>
        <v>#REF!</v>
      </c>
      <c r="H27" s="139" t="e">
        <f>IF(ISBLANK(#REF!),"",#REF!)</f>
        <v>#REF!</v>
      </c>
      <c r="I27" s="139" t="e">
        <f>IF(ISBLANK(#REF!),"",#REF!)</f>
        <v>#REF!</v>
      </c>
      <c r="J27" s="139" t="e">
        <f>IF(ISBLANK(#REF!),"",#REF!)</f>
        <v>#REF!</v>
      </c>
      <c r="K27" s="139" t="e">
        <f>IF(ISBLANK(#REF!),"",#REF!)</f>
        <v>#REF!</v>
      </c>
      <c r="L27" s="139" t="e">
        <f>IF(ISBLANK(#REF!),"",#REF!)</f>
        <v>#REF!</v>
      </c>
      <c r="M27" s="139" t="e">
        <f>IF(ISBLANK(#REF!),"",#REF!)</f>
        <v>#REF!</v>
      </c>
      <c r="N27" s="139" t="e">
        <f>IF(ISBLANK(#REF!),"",#REF!)</f>
        <v>#REF!</v>
      </c>
      <c r="O27" s="139" t="e">
        <f>IF(ISBLANK(#REF!),"",#REF!)</f>
        <v>#REF!</v>
      </c>
      <c r="P27" s="139" t="e">
        <f>IF(ISBLANK(#REF!),"",#REF!)</f>
        <v>#REF!</v>
      </c>
      <c r="Q27" s="139" t="e">
        <f>IF(ISBLANK(#REF!),"",#REF!)</f>
        <v>#REF!</v>
      </c>
      <c r="R27" s="139" t="e">
        <f>IF(ISBLANK(#REF!),"",#REF!)</f>
        <v>#REF!</v>
      </c>
      <c r="S27" s="139" t="e">
        <f>IF(ISBLANK(#REF!),"",#REF!)</f>
        <v>#REF!</v>
      </c>
      <c r="T27" s="139" t="e">
        <f>IF(ISBLANK(#REF!),"",#REF!)</f>
        <v>#REF!</v>
      </c>
      <c r="U27" s="139" t="e">
        <f>IF(ISBLANK(#REF!),"",#REF!)</f>
        <v>#REF!</v>
      </c>
      <c r="V27" s="139" t="e">
        <f>IF(ISBLANK(#REF!),"",#REF!)</f>
        <v>#REF!</v>
      </c>
      <c r="W27" s="139" t="e">
        <f>IF(ISBLANK(#REF!),"",#REF!)</f>
        <v>#REF!</v>
      </c>
      <c r="X27" s="139" t="e">
        <f>IF(ISBLANK(#REF!),"",#REF!)</f>
        <v>#REF!</v>
      </c>
      <c r="Y27" s="139" t="e">
        <f>IF(ISBLANK(#REF!),"",#REF!)</f>
        <v>#REF!</v>
      </c>
      <c r="Z27" s="139" t="e">
        <f>IF(ISBLANK(#REF!),"",#REF!)</f>
        <v>#REF!</v>
      </c>
      <c r="AA27" s="139" t="e">
        <f>IF(ISBLANK(#REF!),"",#REF!)</f>
        <v>#REF!</v>
      </c>
      <c r="AB27" s="139" t="e">
        <f>IF(ISBLANK(#REF!),"",#REF!)</f>
        <v>#REF!</v>
      </c>
      <c r="AC27" s="139" t="e">
        <f>IF(ISBLANK(#REF!),"",#REF!)</f>
        <v>#REF!</v>
      </c>
      <c r="AD27" s="139" t="e">
        <f>IF(ISBLANK(#REF!),"",#REF!)</f>
        <v>#REF!</v>
      </c>
      <c r="AE27" s="139" t="e">
        <f>IF(ISBLANK(#REF!),"",#REF!)</f>
        <v>#REF!</v>
      </c>
      <c r="AF27" s="139" t="e">
        <f>IF(ISBLANK(#REF!),"",#REF!)</f>
        <v>#REF!</v>
      </c>
      <c r="AG27" s="139" t="e">
        <f>IF(ISBLANK(#REF!),"",#REF!)</f>
        <v>#REF!</v>
      </c>
      <c r="AH27" s="139" t="e">
        <f>IF(ISBLANK(#REF!),"",#REF!)</f>
        <v>#REF!</v>
      </c>
      <c r="AI27" s="139" t="e">
        <f>IF(ISBLANK(#REF!),"",#REF!)</f>
        <v>#REF!</v>
      </c>
      <c r="AJ27" s="139" t="e">
        <f>IF(ISBLANK(#REF!),"",#REF!)</f>
        <v>#REF!</v>
      </c>
      <c r="AK27" s="139" t="e">
        <f>IF(ISBLANK(#REF!),"",#REF!)</f>
        <v>#REF!</v>
      </c>
      <c r="AL27" s="139" t="e">
        <f>IF(ISBLANK(#REF!),"",#REF!)</f>
        <v>#REF!</v>
      </c>
      <c r="AM27" s="139" t="e">
        <f>IF(ISBLANK(#REF!),"",#REF!)</f>
        <v>#REF!</v>
      </c>
      <c r="AN27" s="139" t="e">
        <f>IF(ISBLANK(#REF!),"",#REF!)</f>
        <v>#REF!</v>
      </c>
      <c r="AO27" s="139" t="e">
        <f>IF(ISBLANK(#REF!),"",#REF!)</f>
        <v>#REF!</v>
      </c>
      <c r="AP27" s="139" t="e">
        <f>IF(ISBLANK(#REF!),"",#REF!)</f>
        <v>#REF!</v>
      </c>
      <c r="AQ27" s="139" t="e">
        <f>IF(ISBLANK(#REF!),"",#REF!)</f>
        <v>#REF!</v>
      </c>
      <c r="AR27" s="139" t="e">
        <f>IF(ISBLANK(#REF!),"",#REF!)</f>
        <v>#REF!</v>
      </c>
      <c r="AS27" s="139" t="e">
        <f>IF(ISBLANK(#REF!),"",#REF!)</f>
        <v>#REF!</v>
      </c>
      <c r="AT27" s="139" t="e">
        <f>IF(ISBLANK(#REF!),"",#REF!)</f>
        <v>#REF!</v>
      </c>
      <c r="AU27" s="139" t="e">
        <f>IF(ISBLANK(#REF!),"",#REF!)</f>
        <v>#REF!</v>
      </c>
      <c r="AV27" s="139" t="e">
        <f>IF(ISBLANK(#REF!),"",#REF!)</f>
        <v>#REF!</v>
      </c>
      <c r="AW27" s="139" t="e">
        <f>IF(ISBLANK(#REF!),"",#REF!)</f>
        <v>#REF!</v>
      </c>
      <c r="AX27" s="139" t="e">
        <f>IF(ISBLANK(#REF!),"",#REF!)</f>
        <v>#REF!</v>
      </c>
      <c r="AY27" s="139" t="e">
        <f>IF(ISBLANK(#REF!),"",#REF!)</f>
        <v>#REF!</v>
      </c>
      <c r="AZ27" s="139" t="e">
        <f>IF(ISBLANK(#REF!),"",#REF!)</f>
        <v>#REF!</v>
      </c>
      <c r="BA27" s="139" t="e">
        <f>IF(ISBLANK(#REF!),"",#REF!)</f>
        <v>#REF!</v>
      </c>
      <c r="BB27" s="139" t="e">
        <f>IF(ISBLANK(#REF!),"",#REF!)</f>
        <v>#REF!</v>
      </c>
      <c r="BC27" s="139" t="e">
        <f>IF(ISBLANK(#REF!),"",#REF!)</f>
        <v>#REF!</v>
      </c>
      <c r="BD27" s="139" t="e">
        <f>IF(ISBLANK(#REF!),"",#REF!)</f>
        <v>#REF!</v>
      </c>
      <c r="BE27" s="139" t="e">
        <f>IF(ISBLANK(#REF!),"",#REF!)</f>
        <v>#REF!</v>
      </c>
      <c r="BF27" s="139" t="e">
        <f>IF(ISBLANK(#REF!),"",#REF!)</f>
        <v>#REF!</v>
      </c>
      <c r="BG27" s="139" t="e">
        <f>IF(ISBLANK(#REF!),"",#REF!)</f>
        <v>#REF!</v>
      </c>
      <c r="BH27" s="139" t="e">
        <f>IF(ISBLANK(#REF!),"",#REF!)</f>
        <v>#REF!</v>
      </c>
      <c r="BI27" s="139" t="e">
        <f>IF(ISBLANK(#REF!),"",#REF!)</f>
        <v>#REF!</v>
      </c>
      <c r="BJ27" s="139" t="e">
        <f>IF(ISBLANK(#REF!),"",#REF!)</f>
        <v>#REF!</v>
      </c>
      <c r="BK27" s="139" t="e">
        <f>IF(ISBLANK(#REF!),"",#REF!)</f>
        <v>#REF!</v>
      </c>
      <c r="BL27" s="139" t="e">
        <f>IF(ISBLANK(#REF!),"",#REF!)</f>
        <v>#REF!</v>
      </c>
      <c r="BM27" s="139" t="e">
        <f>IF(ISBLANK(#REF!),"",#REF!)</f>
        <v>#REF!</v>
      </c>
      <c r="BN27" s="139" t="e">
        <f>IF(ISBLANK(#REF!),"",#REF!)</f>
        <v>#REF!</v>
      </c>
      <c r="BO27" s="139" t="e">
        <f>IF(ISBLANK(#REF!),"",#REF!)</f>
        <v>#REF!</v>
      </c>
      <c r="BP27" s="139" t="e">
        <f>IF(ISBLANK(#REF!),"",#REF!)</f>
        <v>#REF!</v>
      </c>
      <c r="BQ27" s="139" t="e">
        <f>IF(ISBLANK(#REF!),"",#REF!)</f>
        <v>#REF!</v>
      </c>
      <c r="BR27" s="139" t="e">
        <f>IF(ISBLANK(#REF!),"",#REF!)</f>
        <v>#REF!</v>
      </c>
      <c r="BS27" s="139" t="e">
        <f>IF(ISBLANK(#REF!),"",#REF!)</f>
        <v>#REF!</v>
      </c>
      <c r="BT27" s="139" t="e">
        <f>IF(ISBLANK(#REF!),"",#REF!)</f>
        <v>#REF!</v>
      </c>
      <c r="BU27" s="139" t="e">
        <f>IF(ISBLANK(#REF!),"",#REF!)</f>
        <v>#REF!</v>
      </c>
      <c r="BV27" s="139" t="e">
        <f>IF(ISBLANK(#REF!),"",#REF!)</f>
        <v>#REF!</v>
      </c>
      <c r="BW27" s="139" t="e">
        <f>IF(ISBLANK(#REF!),"",#REF!)</f>
        <v>#REF!</v>
      </c>
      <c r="BX27" s="139" t="e">
        <f>IF(ISBLANK(#REF!),"",#REF!)</f>
        <v>#REF!</v>
      </c>
      <c r="BY27" s="139" t="e">
        <f>IF(ISBLANK(#REF!),"",#REF!)</f>
        <v>#REF!</v>
      </c>
      <c r="BZ27" s="139" t="e">
        <f>IF(ISBLANK(#REF!),"",#REF!)</f>
        <v>#REF!</v>
      </c>
      <c r="CA27" s="139" t="e">
        <f>IF(ISBLANK(#REF!),"",#REF!)</f>
        <v>#REF!</v>
      </c>
      <c r="CB27" s="139" t="e">
        <f>IF(ISBLANK(#REF!),"",#REF!)</f>
        <v>#REF!</v>
      </c>
      <c r="CC27" s="139" t="e">
        <f>IF(ISBLANK(#REF!),"",#REF!)</f>
        <v>#REF!</v>
      </c>
      <c r="CD27" s="139" t="e">
        <f>IF(ISBLANK(#REF!),"",#REF!)</f>
        <v>#REF!</v>
      </c>
      <c r="CE27" s="139" t="e">
        <f>IF(ISBLANK(#REF!),"",#REF!)</f>
        <v>#REF!</v>
      </c>
      <c r="CF27" s="139" t="e">
        <f>IF(ISBLANK(#REF!),"",#REF!)</f>
        <v>#REF!</v>
      </c>
      <c r="CG27" s="139" t="e">
        <f>IF(ISBLANK(#REF!),"",#REF!)</f>
        <v>#REF!</v>
      </c>
      <c r="CH27" s="139" t="e">
        <f>IF(ISBLANK(#REF!),"",#REF!)</f>
        <v>#REF!</v>
      </c>
      <c r="CI27" s="139" t="e">
        <f>IF(ISBLANK(#REF!),"",#REF!)</f>
        <v>#REF!</v>
      </c>
      <c r="CJ27" s="139" t="e">
        <f>IF(ISBLANK(#REF!),"",#REF!)</f>
        <v>#REF!</v>
      </c>
      <c r="CK27" s="139" t="e">
        <f>IF(ISBLANK(#REF!),"",#REF!)</f>
        <v>#REF!</v>
      </c>
      <c r="CL27" s="139" t="e">
        <f>IF(ISBLANK(#REF!),"",#REF!)</f>
        <v>#REF!</v>
      </c>
      <c r="CM27" s="139" t="e">
        <f>IF(ISBLANK(#REF!),"",#REF!)</f>
        <v>#REF!</v>
      </c>
      <c r="CN27" s="139" t="e">
        <f>IF(ISBLANK(#REF!),"",#REF!)</f>
        <v>#REF!</v>
      </c>
      <c r="CO27" s="139" t="e">
        <f>IF(ISBLANK(#REF!),"",#REF!)</f>
        <v>#REF!</v>
      </c>
      <c r="CP27" s="139" t="e">
        <f>IF(ISBLANK(#REF!),"",#REF!)</f>
        <v>#REF!</v>
      </c>
      <c r="CQ27" s="139" t="e">
        <f>IF(ISBLANK(#REF!),"",#REF!)</f>
        <v>#REF!</v>
      </c>
      <c r="CR27" s="139" t="e">
        <f>IF(ISBLANK(#REF!),"",#REF!)</f>
        <v>#REF!</v>
      </c>
      <c r="CS27" s="139" t="e">
        <f>IF(ISBLANK(#REF!),"",#REF!)</f>
        <v>#REF!</v>
      </c>
      <c r="CT27" s="139" t="e">
        <f>IF(ISBLANK(#REF!),"",#REF!)</f>
        <v>#REF!</v>
      </c>
      <c r="CU27" s="139" t="e">
        <f>IF(ISBLANK(#REF!),"",#REF!)</f>
        <v>#REF!</v>
      </c>
      <c r="CV27" s="139" t="e">
        <f>IF(ISBLANK(#REF!),"",#REF!)</f>
        <v>#REF!</v>
      </c>
    </row>
    <row r="29" spans="1:106" x14ac:dyDescent="0.15">
      <c r="D29" s="141"/>
      <c r="E29" s="137"/>
      <c r="F29" s="137"/>
      <c r="BF29" s="141"/>
      <c r="BG29" s="137"/>
      <c r="BH29" s="137"/>
    </row>
    <row r="30" spans="1:106" x14ac:dyDescent="0.15">
      <c r="A30" s="137" t="s">
        <v>909</v>
      </c>
      <c r="C30" s="137" t="s">
        <v>917</v>
      </c>
      <c r="D30" s="137">
        <f>COUNTA(#REF!)</f>
        <v>1</v>
      </c>
      <c r="E30" s="137" t="s">
        <v>919</v>
      </c>
      <c r="F30" s="137">
        <f>IF(D30=0,32,D30+31)</f>
        <v>32</v>
      </c>
      <c r="BF30" s="141"/>
      <c r="BG30" s="137"/>
      <c r="BH30" s="137"/>
    </row>
    <row r="31" spans="1:106" x14ac:dyDescent="0.15">
      <c r="A31" s="140" t="s">
        <v>916</v>
      </c>
      <c r="B31" s="140" t="s">
        <v>109</v>
      </c>
      <c r="C31" s="140" t="s">
        <v>104</v>
      </c>
      <c r="D31" s="140" t="s">
        <v>910</v>
      </c>
      <c r="E31" s="142" t="s">
        <v>911</v>
      </c>
      <c r="F31" s="142" t="s">
        <v>783</v>
      </c>
      <c r="G31" s="140" t="s">
        <v>912</v>
      </c>
      <c r="H31" s="140" t="s">
        <v>913</v>
      </c>
      <c r="I31" s="140" t="s">
        <v>914</v>
      </c>
      <c r="J31" s="140" t="s">
        <v>915</v>
      </c>
      <c r="BH31" s="141"/>
      <c r="BI31" s="137"/>
      <c r="BJ31" s="137"/>
    </row>
    <row r="32" spans="1:106" x14ac:dyDescent="0.15">
      <c r="A32" s="143">
        <v>1</v>
      </c>
      <c r="B32" s="139" t="str">
        <f>IF(ISBLANK(※入力用シート!$J$12),"",※入力用シート!$J$12)</f>
        <v/>
      </c>
      <c r="C32" s="139">
        <f>IF(ISBLANK(参照用シート!$K$4),"",参照用シート!$K$4)</f>
        <v>0</v>
      </c>
      <c r="D32" s="144" t="e">
        <f>IF(ISBLANK(#REF!),"",#REF!)</f>
        <v>#REF!</v>
      </c>
      <c r="E32" s="144" t="e">
        <f>IF(ISBLANK(#REF!),"",#REF!)</f>
        <v>#REF!</v>
      </c>
      <c r="F32" s="144" t="e">
        <f>IF(#REF!="","",VLOOKUP(#REF!,リスト!$P$2:$P$101,2,FALSE))</f>
        <v>#REF!</v>
      </c>
      <c r="G32" s="144" t="e">
        <f>IF(ISBLANK(#REF!),"",#REF!)</f>
        <v>#REF!</v>
      </c>
      <c r="H32" s="139" t="e">
        <f>IF(ISBLANK(#REF!),"",#REF!)</f>
        <v>#REF!</v>
      </c>
      <c r="I32" s="139" t="e">
        <f>IF(ISBLANK(#REF!),"","H"&amp;#REF!&amp;"."&amp;#REF!)</f>
        <v>#REF!</v>
      </c>
      <c r="J32" s="139" t="e">
        <f>IF(ISBLANK(#REF!),"",#REF!)</f>
        <v>#REF!</v>
      </c>
      <c r="BG32" s="141"/>
      <c r="BH32" s="137"/>
      <c r="BI32" s="137"/>
    </row>
    <row r="33" spans="1:61" x14ac:dyDescent="0.15">
      <c r="A33" s="143">
        <v>2</v>
      </c>
      <c r="B33" s="139" t="str">
        <f>IF(ISBLANK(※入力用シート!$J$12),"",※入力用シート!$J$12)</f>
        <v/>
      </c>
      <c r="C33" s="139">
        <f>IF(ISBLANK(参照用シート!$K$4),"",参照用シート!$K$4)</f>
        <v>0</v>
      </c>
      <c r="D33" s="144" t="e">
        <f>IF(ISBLANK(#REF!),"",#REF!)</f>
        <v>#REF!</v>
      </c>
      <c r="E33" s="144" t="e">
        <f>IF(ISBLANK(#REF!),"",#REF!)</f>
        <v>#REF!</v>
      </c>
      <c r="F33" s="144" t="e">
        <f>IF(#REF!="","",VLOOKUP(#REF!,リスト!$P$2:$P$101,2,FALSE))</f>
        <v>#REF!</v>
      </c>
      <c r="G33" s="144" t="e">
        <f>IF(ISBLANK(#REF!),"",#REF!)</f>
        <v>#REF!</v>
      </c>
      <c r="H33" s="139" t="e">
        <f>IF(ISBLANK(#REF!),"",#REF!)</f>
        <v>#REF!</v>
      </c>
      <c r="I33" s="139" t="e">
        <f>IF(ISBLANK(#REF!),"","H"&amp;#REF!&amp;"."&amp;#REF!)</f>
        <v>#REF!</v>
      </c>
      <c r="J33" s="139" t="e">
        <f>IF(ISBLANK(#REF!),"",#REF!)</f>
        <v>#REF!</v>
      </c>
      <c r="BG33" s="141"/>
      <c r="BH33" s="137"/>
      <c r="BI33" s="137"/>
    </row>
    <row r="34" spans="1:61" x14ac:dyDescent="0.15">
      <c r="A34" s="143">
        <v>3</v>
      </c>
      <c r="B34" s="139" t="str">
        <f>IF(ISBLANK(※入力用シート!$J$12),"",※入力用シート!$J$12)</f>
        <v/>
      </c>
      <c r="C34" s="139">
        <f>IF(ISBLANK(参照用シート!$K$4),"",参照用シート!$K$4)</f>
        <v>0</v>
      </c>
      <c r="D34" s="144" t="e">
        <f>IF(ISBLANK(#REF!),"",#REF!)</f>
        <v>#REF!</v>
      </c>
      <c r="E34" s="144" t="e">
        <f>IF(ISBLANK(#REF!),"",#REF!)</f>
        <v>#REF!</v>
      </c>
      <c r="F34" s="144" t="e">
        <f>IF(#REF!="","",VLOOKUP(#REF!,リスト!$P$2:$P$101,2,FALSE))</f>
        <v>#REF!</v>
      </c>
      <c r="G34" s="144" t="e">
        <f>IF(ISBLANK(#REF!),"",#REF!)</f>
        <v>#REF!</v>
      </c>
      <c r="H34" s="139" t="e">
        <f>IF(ISBLANK(#REF!),"",#REF!)</f>
        <v>#REF!</v>
      </c>
      <c r="I34" s="139" t="e">
        <f>IF(ISBLANK(#REF!),"","H"&amp;#REF!&amp;"."&amp;#REF!)</f>
        <v>#REF!</v>
      </c>
      <c r="J34" s="139" t="e">
        <f>IF(ISBLANK(#REF!),"",#REF!)</f>
        <v>#REF!</v>
      </c>
      <c r="BG34" s="141"/>
      <c r="BH34" s="137"/>
      <c r="BI34" s="137"/>
    </row>
    <row r="35" spans="1:61" x14ac:dyDescent="0.15">
      <c r="A35" s="143">
        <v>4</v>
      </c>
      <c r="B35" s="139" t="str">
        <f>IF(ISBLANK(※入力用シート!$J$12),"",※入力用シート!$J$12)</f>
        <v/>
      </c>
      <c r="C35" s="139">
        <f>IF(ISBLANK(参照用シート!$K$4),"",参照用シート!$K$4)</f>
        <v>0</v>
      </c>
      <c r="D35" s="144" t="e">
        <f>IF(ISBLANK(#REF!),"",#REF!)</f>
        <v>#REF!</v>
      </c>
      <c r="E35" s="144" t="e">
        <f>IF(ISBLANK(#REF!),"",#REF!)</f>
        <v>#REF!</v>
      </c>
      <c r="F35" s="144" t="e">
        <f>IF(#REF!="","",VLOOKUP(#REF!,リスト!$P$2:$P$101,2,FALSE))</f>
        <v>#REF!</v>
      </c>
      <c r="G35" s="144" t="e">
        <f>IF(ISBLANK(#REF!),"",#REF!)</f>
        <v>#REF!</v>
      </c>
      <c r="H35" s="139" t="e">
        <f>IF(ISBLANK(#REF!),"",#REF!)</f>
        <v>#REF!</v>
      </c>
      <c r="I35" s="139" t="e">
        <f>IF(ISBLANK(#REF!),"","H"&amp;#REF!&amp;"."&amp;#REF!)</f>
        <v>#REF!</v>
      </c>
      <c r="J35" s="139" t="e">
        <f>IF(ISBLANK(#REF!),"",#REF!)</f>
        <v>#REF!</v>
      </c>
      <c r="BG35" s="141"/>
      <c r="BH35" s="137"/>
      <c r="BI35" s="137"/>
    </row>
    <row r="36" spans="1:61" x14ac:dyDescent="0.15">
      <c r="A36" s="143">
        <v>5</v>
      </c>
      <c r="B36" s="139" t="str">
        <f>IF(ISBLANK(※入力用シート!$J$12),"",※入力用シート!$J$12)</f>
        <v/>
      </c>
      <c r="C36" s="139">
        <f>IF(ISBLANK(参照用シート!$K$4),"",参照用シート!$K$4)</f>
        <v>0</v>
      </c>
      <c r="D36" s="144" t="e">
        <f>IF(ISBLANK(#REF!),"",#REF!)</f>
        <v>#REF!</v>
      </c>
      <c r="E36" s="144" t="e">
        <f>IF(ISBLANK(#REF!),"",#REF!)</f>
        <v>#REF!</v>
      </c>
      <c r="F36" s="144" t="e">
        <f>IF(#REF!="","",VLOOKUP(#REF!,リスト!$P$2:$P$101,2,FALSE))</f>
        <v>#REF!</v>
      </c>
      <c r="G36" s="144" t="e">
        <f>IF(ISBLANK(#REF!),"",#REF!)</f>
        <v>#REF!</v>
      </c>
      <c r="H36" s="139" t="e">
        <f>IF(ISBLANK(#REF!),"",#REF!)</f>
        <v>#REF!</v>
      </c>
      <c r="I36" s="139" t="e">
        <f>IF(ISBLANK(#REF!),"","H"&amp;#REF!&amp;"."&amp;#REF!)</f>
        <v>#REF!</v>
      </c>
      <c r="J36" s="139" t="e">
        <f>IF(ISBLANK(#REF!),"",#REF!)</f>
        <v>#REF!</v>
      </c>
      <c r="BG36" s="141"/>
      <c r="BH36" s="137"/>
      <c r="BI36" s="137"/>
    </row>
    <row r="37" spans="1:61" x14ac:dyDescent="0.15">
      <c r="A37" s="143">
        <v>6</v>
      </c>
      <c r="B37" s="139" t="str">
        <f>IF(ISBLANK(※入力用シート!$J$12),"",※入力用シート!$J$12)</f>
        <v/>
      </c>
      <c r="C37" s="139">
        <f>IF(ISBLANK(参照用シート!$K$4),"",参照用シート!$K$4)</f>
        <v>0</v>
      </c>
      <c r="D37" s="144" t="e">
        <f>IF(ISBLANK(#REF!),"",#REF!)</f>
        <v>#REF!</v>
      </c>
      <c r="E37" s="144" t="e">
        <f>IF(ISBLANK(#REF!),"",#REF!)</f>
        <v>#REF!</v>
      </c>
      <c r="F37" s="144" t="e">
        <f>IF(#REF!="","",VLOOKUP(#REF!,リスト!$P$2:$P$101,2,FALSE))</f>
        <v>#REF!</v>
      </c>
      <c r="G37" s="144" t="e">
        <f>IF(ISBLANK(#REF!),"",#REF!)</f>
        <v>#REF!</v>
      </c>
      <c r="H37" s="139" t="e">
        <f>IF(ISBLANK(#REF!),"",#REF!)</f>
        <v>#REF!</v>
      </c>
      <c r="I37" s="139" t="e">
        <f>IF(ISBLANK(#REF!),"","H"&amp;#REF!&amp;"."&amp;#REF!)</f>
        <v>#REF!</v>
      </c>
      <c r="J37" s="139" t="e">
        <f>IF(ISBLANK(#REF!),"",#REF!)</f>
        <v>#REF!</v>
      </c>
      <c r="BG37" s="141"/>
      <c r="BH37" s="137"/>
      <c r="BI37" s="137"/>
    </row>
    <row r="38" spans="1:61" x14ac:dyDescent="0.15">
      <c r="A38" s="143">
        <v>7</v>
      </c>
      <c r="B38" s="139" t="str">
        <f>IF(ISBLANK(※入力用シート!$J$12),"",※入力用シート!$J$12)</f>
        <v/>
      </c>
      <c r="C38" s="139">
        <f>IF(ISBLANK(参照用シート!$K$4),"",参照用シート!$K$4)</f>
        <v>0</v>
      </c>
      <c r="D38" s="144" t="e">
        <f>IF(ISBLANK(#REF!),"",#REF!)</f>
        <v>#REF!</v>
      </c>
      <c r="E38" s="144" t="e">
        <f>IF(ISBLANK(#REF!),"",#REF!)</f>
        <v>#REF!</v>
      </c>
      <c r="F38" s="144" t="e">
        <f>IF(#REF!="","",VLOOKUP(#REF!,リスト!$P$2:$P$101,2,FALSE))</f>
        <v>#REF!</v>
      </c>
      <c r="G38" s="144" t="e">
        <f>IF(ISBLANK(#REF!),"",#REF!)</f>
        <v>#REF!</v>
      </c>
      <c r="H38" s="139" t="e">
        <f>IF(ISBLANK(#REF!),"",#REF!)</f>
        <v>#REF!</v>
      </c>
      <c r="I38" s="139" t="e">
        <f>IF(ISBLANK(#REF!),"","H"&amp;#REF!&amp;"."&amp;#REF!)</f>
        <v>#REF!</v>
      </c>
      <c r="J38" s="139" t="e">
        <f>IF(ISBLANK(#REF!),"",#REF!)</f>
        <v>#REF!</v>
      </c>
      <c r="BG38" s="141"/>
      <c r="BH38" s="137"/>
      <c r="BI38" s="137"/>
    </row>
    <row r="39" spans="1:61" x14ac:dyDescent="0.15">
      <c r="A39" s="143">
        <v>8</v>
      </c>
      <c r="B39" s="139" t="str">
        <f>IF(ISBLANK(※入力用シート!$J$12),"",※入力用シート!$J$12)</f>
        <v/>
      </c>
      <c r="C39" s="139">
        <f>IF(ISBLANK(参照用シート!$K$4),"",参照用シート!$K$4)</f>
        <v>0</v>
      </c>
      <c r="D39" s="144" t="e">
        <f>IF(ISBLANK(#REF!),"",#REF!)</f>
        <v>#REF!</v>
      </c>
      <c r="E39" s="144" t="e">
        <f>IF(ISBLANK(#REF!),"",#REF!)</f>
        <v>#REF!</v>
      </c>
      <c r="F39" s="144" t="e">
        <f>IF(#REF!="","",VLOOKUP(#REF!,リスト!$P$2:$P$101,2,FALSE))</f>
        <v>#REF!</v>
      </c>
      <c r="G39" s="144" t="e">
        <f>IF(ISBLANK(#REF!),"",#REF!)</f>
        <v>#REF!</v>
      </c>
      <c r="H39" s="139" t="e">
        <f>IF(ISBLANK(#REF!),"",#REF!)</f>
        <v>#REF!</v>
      </c>
      <c r="I39" s="139" t="e">
        <f>IF(ISBLANK(#REF!),"","H"&amp;#REF!&amp;"."&amp;#REF!)</f>
        <v>#REF!</v>
      </c>
      <c r="J39" s="139" t="e">
        <f>IF(ISBLANK(#REF!),"",#REF!)</f>
        <v>#REF!</v>
      </c>
      <c r="BG39" s="141"/>
      <c r="BH39" s="137"/>
      <c r="BI39" s="137"/>
    </row>
    <row r="40" spans="1:61" x14ac:dyDescent="0.15">
      <c r="A40" s="143">
        <v>9</v>
      </c>
      <c r="B40" s="139" t="str">
        <f>IF(ISBLANK(※入力用シート!$J$12),"",※入力用シート!$J$12)</f>
        <v/>
      </c>
      <c r="C40" s="139">
        <f>IF(ISBLANK(参照用シート!$K$4),"",参照用シート!$K$4)</f>
        <v>0</v>
      </c>
      <c r="D40" s="144" t="e">
        <f>IF(ISBLANK(#REF!),"",#REF!)</f>
        <v>#REF!</v>
      </c>
      <c r="E40" s="144" t="e">
        <f>IF(ISBLANK(#REF!),"",#REF!)</f>
        <v>#REF!</v>
      </c>
      <c r="F40" s="144" t="e">
        <f>IF(#REF!="","",VLOOKUP(#REF!,リスト!$P$2:$P$101,2,FALSE))</f>
        <v>#REF!</v>
      </c>
      <c r="G40" s="144" t="e">
        <f>IF(ISBLANK(#REF!),"",#REF!)</f>
        <v>#REF!</v>
      </c>
      <c r="H40" s="139" t="e">
        <f>IF(ISBLANK(#REF!),"",#REF!)</f>
        <v>#REF!</v>
      </c>
      <c r="I40" s="139" t="e">
        <f>IF(ISBLANK(#REF!),"","H"&amp;#REF!&amp;"."&amp;#REF!)</f>
        <v>#REF!</v>
      </c>
      <c r="J40" s="139" t="e">
        <f>IF(ISBLANK(#REF!),"",#REF!)</f>
        <v>#REF!</v>
      </c>
      <c r="BG40" s="141"/>
      <c r="BH40" s="137"/>
      <c r="BI40" s="137"/>
    </row>
    <row r="41" spans="1:61" x14ac:dyDescent="0.15">
      <c r="A41" s="143">
        <v>10</v>
      </c>
      <c r="B41" s="139" t="str">
        <f>IF(ISBLANK(※入力用シート!$J$12),"",※入力用シート!$J$12)</f>
        <v/>
      </c>
      <c r="C41" s="139">
        <f>IF(ISBLANK(参照用シート!$K$4),"",参照用シート!$K$4)</f>
        <v>0</v>
      </c>
      <c r="D41" s="144" t="e">
        <f>IF(ISBLANK(#REF!),"",#REF!)</f>
        <v>#REF!</v>
      </c>
      <c r="E41" s="144" t="e">
        <f>IF(ISBLANK(#REF!),"",#REF!)</f>
        <v>#REF!</v>
      </c>
      <c r="F41" s="144" t="e">
        <f>IF(#REF!="","",VLOOKUP(#REF!,リスト!$P$2:$P$101,2,FALSE))</f>
        <v>#REF!</v>
      </c>
      <c r="G41" s="144" t="e">
        <f>IF(ISBLANK(#REF!),"",#REF!)</f>
        <v>#REF!</v>
      </c>
      <c r="H41" s="139" t="e">
        <f>IF(ISBLANK(#REF!),"",#REF!)</f>
        <v>#REF!</v>
      </c>
      <c r="I41" s="139" t="e">
        <f>IF(ISBLANK(#REF!),"","H"&amp;#REF!&amp;"."&amp;#REF!)</f>
        <v>#REF!</v>
      </c>
      <c r="J41" s="139" t="e">
        <f>IF(ISBLANK(#REF!),"",#REF!)</f>
        <v>#REF!</v>
      </c>
      <c r="BG41" s="141"/>
      <c r="BH41" s="137"/>
      <c r="BI41" s="137"/>
    </row>
    <row r="42" spans="1:61" x14ac:dyDescent="0.15">
      <c r="A42" s="143">
        <v>11</v>
      </c>
      <c r="B42" s="139" t="str">
        <f>IF(ISBLANK(※入力用シート!$J$12),"",※入力用シート!$J$12)</f>
        <v/>
      </c>
      <c r="C42" s="139">
        <f>IF(ISBLANK(参照用シート!$K$4),"",参照用シート!$K$4)</f>
        <v>0</v>
      </c>
      <c r="D42" s="144" t="e">
        <f>IF(ISBLANK(#REF!),"",#REF!)</f>
        <v>#REF!</v>
      </c>
      <c r="E42" s="144" t="e">
        <f>IF(ISBLANK(#REF!),"",#REF!)</f>
        <v>#REF!</v>
      </c>
      <c r="F42" s="144" t="e">
        <f>IF(#REF!="","",VLOOKUP(#REF!,リスト!$P$2:$P$101,2,FALSE))</f>
        <v>#REF!</v>
      </c>
      <c r="G42" s="144" t="e">
        <f>IF(ISBLANK(#REF!),"",#REF!)</f>
        <v>#REF!</v>
      </c>
      <c r="H42" s="139" t="e">
        <f>IF(ISBLANK(#REF!),"",#REF!)</f>
        <v>#REF!</v>
      </c>
      <c r="I42" s="139" t="e">
        <f>IF(ISBLANK(#REF!),"","H"&amp;#REF!&amp;"."&amp;#REF!)</f>
        <v>#REF!</v>
      </c>
      <c r="J42" s="139" t="e">
        <f>IF(ISBLANK(#REF!),"",#REF!)</f>
        <v>#REF!</v>
      </c>
      <c r="BG42" s="141"/>
      <c r="BH42" s="137"/>
      <c r="BI42" s="137"/>
    </row>
    <row r="43" spans="1:61" x14ac:dyDescent="0.15">
      <c r="A43" s="143">
        <v>12</v>
      </c>
      <c r="B43" s="139" t="str">
        <f>IF(ISBLANK(※入力用シート!$J$12),"",※入力用シート!$J$12)</f>
        <v/>
      </c>
      <c r="C43" s="139">
        <f>IF(ISBLANK(参照用シート!$K$4),"",参照用シート!$K$4)</f>
        <v>0</v>
      </c>
      <c r="D43" s="144" t="e">
        <f>IF(ISBLANK(#REF!),"",#REF!)</f>
        <v>#REF!</v>
      </c>
      <c r="E43" s="144" t="e">
        <f>IF(ISBLANK(#REF!),"",#REF!)</f>
        <v>#REF!</v>
      </c>
      <c r="F43" s="144" t="e">
        <f>IF(#REF!="","",VLOOKUP(#REF!,リスト!$P$2:$P$101,2,FALSE))</f>
        <v>#REF!</v>
      </c>
      <c r="G43" s="144" t="e">
        <f>IF(ISBLANK(#REF!),"",#REF!)</f>
        <v>#REF!</v>
      </c>
      <c r="H43" s="139" t="e">
        <f>IF(ISBLANK(#REF!),"",#REF!)</f>
        <v>#REF!</v>
      </c>
      <c r="I43" s="139" t="e">
        <f>IF(ISBLANK(#REF!),"","H"&amp;#REF!&amp;"."&amp;#REF!)</f>
        <v>#REF!</v>
      </c>
      <c r="J43" s="139" t="e">
        <f>IF(ISBLANK(#REF!),"",#REF!)</f>
        <v>#REF!</v>
      </c>
      <c r="BG43" s="141"/>
      <c r="BH43" s="137"/>
      <c r="BI43" s="137"/>
    </row>
    <row r="44" spans="1:61" x14ac:dyDescent="0.15">
      <c r="A44" s="143">
        <v>13</v>
      </c>
      <c r="B44" s="139" t="str">
        <f>IF(ISBLANK(※入力用シート!$J$12),"",※入力用シート!$J$12)</f>
        <v/>
      </c>
      <c r="C44" s="139">
        <f>IF(ISBLANK(参照用シート!$K$4),"",参照用シート!$K$4)</f>
        <v>0</v>
      </c>
      <c r="D44" s="144" t="e">
        <f>IF(ISBLANK(#REF!),"",#REF!)</f>
        <v>#REF!</v>
      </c>
      <c r="E44" s="144" t="e">
        <f>IF(ISBLANK(#REF!),"",#REF!)</f>
        <v>#REF!</v>
      </c>
      <c r="F44" s="144" t="e">
        <f>IF(#REF!="","",VLOOKUP(#REF!,リスト!$P$2:$P$101,2,FALSE))</f>
        <v>#REF!</v>
      </c>
      <c r="G44" s="144" t="e">
        <f>IF(ISBLANK(#REF!),"",#REF!)</f>
        <v>#REF!</v>
      </c>
      <c r="H44" s="139" t="e">
        <f>IF(ISBLANK(#REF!),"",#REF!)</f>
        <v>#REF!</v>
      </c>
      <c r="I44" s="139" t="e">
        <f>IF(ISBLANK(#REF!),"","H"&amp;#REF!&amp;"."&amp;#REF!)</f>
        <v>#REF!</v>
      </c>
      <c r="J44" s="139" t="e">
        <f>IF(ISBLANK(#REF!),"",#REF!)</f>
        <v>#REF!</v>
      </c>
      <c r="BG44" s="141"/>
      <c r="BH44" s="137"/>
      <c r="BI44" s="137"/>
    </row>
    <row r="45" spans="1:61" x14ac:dyDescent="0.15">
      <c r="A45" s="143">
        <v>14</v>
      </c>
      <c r="B45" s="139" t="str">
        <f>IF(ISBLANK(※入力用シート!$J$12),"",※入力用シート!$J$12)</f>
        <v/>
      </c>
      <c r="C45" s="139">
        <f>IF(ISBLANK(参照用シート!$K$4),"",参照用シート!$K$4)</f>
        <v>0</v>
      </c>
      <c r="D45" s="144" t="e">
        <f>IF(ISBLANK(#REF!),"",#REF!)</f>
        <v>#REF!</v>
      </c>
      <c r="E45" s="144" t="e">
        <f>IF(ISBLANK(#REF!),"",#REF!)</f>
        <v>#REF!</v>
      </c>
      <c r="F45" s="144" t="e">
        <f>IF(#REF!="","",VLOOKUP(#REF!,リスト!$P$2:$P$101,2,FALSE))</f>
        <v>#REF!</v>
      </c>
      <c r="G45" s="144" t="e">
        <f>IF(ISBLANK(#REF!),"",#REF!)</f>
        <v>#REF!</v>
      </c>
      <c r="H45" s="139" t="e">
        <f>IF(ISBLANK(#REF!),"",#REF!)</f>
        <v>#REF!</v>
      </c>
      <c r="I45" s="139" t="e">
        <f>IF(ISBLANK(#REF!),"","H"&amp;#REF!&amp;"."&amp;#REF!)</f>
        <v>#REF!</v>
      </c>
      <c r="J45" s="139" t="e">
        <f>IF(ISBLANK(#REF!),"",#REF!)</f>
        <v>#REF!</v>
      </c>
      <c r="BG45" s="141"/>
      <c r="BH45" s="137"/>
      <c r="BI45" s="137"/>
    </row>
    <row r="46" spans="1:61" x14ac:dyDescent="0.15">
      <c r="A46" s="143">
        <v>15</v>
      </c>
      <c r="B46" s="139" t="str">
        <f>IF(ISBLANK(※入力用シート!$J$12),"",※入力用シート!$J$12)</f>
        <v/>
      </c>
      <c r="C46" s="139">
        <f>IF(ISBLANK(参照用シート!$K$4),"",参照用シート!$K$4)</f>
        <v>0</v>
      </c>
      <c r="D46" s="144" t="e">
        <f>IF(ISBLANK(#REF!),"",#REF!)</f>
        <v>#REF!</v>
      </c>
      <c r="E46" s="144" t="e">
        <f>IF(ISBLANK(#REF!),"",#REF!)</f>
        <v>#REF!</v>
      </c>
      <c r="F46" s="144" t="e">
        <f>IF(#REF!="","",VLOOKUP(#REF!,リスト!$P$2:$P$101,2,FALSE))</f>
        <v>#REF!</v>
      </c>
      <c r="G46" s="144" t="e">
        <f>IF(ISBLANK(#REF!),"",#REF!)</f>
        <v>#REF!</v>
      </c>
      <c r="H46" s="139" t="e">
        <f>IF(ISBLANK(#REF!),"",#REF!)</f>
        <v>#REF!</v>
      </c>
      <c r="I46" s="139" t="e">
        <f>IF(ISBLANK(#REF!),"","H"&amp;#REF!&amp;"."&amp;#REF!)</f>
        <v>#REF!</v>
      </c>
      <c r="J46" s="139" t="e">
        <f>IF(ISBLANK(#REF!),"",#REF!)</f>
        <v>#REF!</v>
      </c>
      <c r="BG46" s="141"/>
      <c r="BH46" s="137"/>
      <c r="BI46" s="137"/>
    </row>
    <row r="47" spans="1:61" x14ac:dyDescent="0.15">
      <c r="A47" s="143">
        <v>16</v>
      </c>
      <c r="B47" s="139" t="str">
        <f>IF(ISBLANK(※入力用シート!$J$12),"",※入力用シート!$J$12)</f>
        <v/>
      </c>
      <c r="C47" s="139">
        <f>IF(ISBLANK(参照用シート!$K$4),"",参照用シート!$K$4)</f>
        <v>0</v>
      </c>
      <c r="D47" s="144" t="e">
        <f>IF(ISBLANK(#REF!),"",#REF!)</f>
        <v>#REF!</v>
      </c>
      <c r="E47" s="144" t="e">
        <f>IF(ISBLANK(#REF!),"",#REF!)</f>
        <v>#REF!</v>
      </c>
      <c r="F47" s="144" t="e">
        <f>IF(#REF!="","",VLOOKUP(#REF!,リスト!$P$2:$P$101,2,FALSE))</f>
        <v>#REF!</v>
      </c>
      <c r="G47" s="144" t="e">
        <f>IF(ISBLANK(#REF!),"",#REF!)</f>
        <v>#REF!</v>
      </c>
      <c r="H47" s="139" t="e">
        <f>IF(ISBLANK(#REF!),"",#REF!)</f>
        <v>#REF!</v>
      </c>
      <c r="I47" s="139" t="e">
        <f>IF(ISBLANK(#REF!),"","H"&amp;#REF!&amp;"."&amp;#REF!)</f>
        <v>#REF!</v>
      </c>
      <c r="J47" s="139" t="e">
        <f>IF(ISBLANK(#REF!),"",#REF!)</f>
        <v>#REF!</v>
      </c>
      <c r="BG47" s="141"/>
      <c r="BH47" s="137"/>
      <c r="BI47" s="137"/>
    </row>
    <row r="48" spans="1:61" x14ac:dyDescent="0.15">
      <c r="A48" s="143">
        <v>17</v>
      </c>
      <c r="B48" s="139" t="str">
        <f>IF(ISBLANK(※入力用シート!$J$12),"",※入力用シート!$J$12)</f>
        <v/>
      </c>
      <c r="C48" s="139">
        <f>IF(ISBLANK(参照用シート!$K$4),"",参照用シート!$K$4)</f>
        <v>0</v>
      </c>
      <c r="D48" s="144" t="e">
        <f>IF(ISBLANK(#REF!),"",#REF!)</f>
        <v>#REF!</v>
      </c>
      <c r="E48" s="144" t="e">
        <f>IF(ISBLANK(#REF!),"",#REF!)</f>
        <v>#REF!</v>
      </c>
      <c r="F48" s="144" t="e">
        <f>IF(#REF!="","",VLOOKUP(#REF!,リスト!$P$2:$P$101,2,FALSE))</f>
        <v>#REF!</v>
      </c>
      <c r="G48" s="144" t="e">
        <f>IF(ISBLANK(#REF!),"",#REF!)</f>
        <v>#REF!</v>
      </c>
      <c r="H48" s="139" t="e">
        <f>IF(ISBLANK(#REF!),"",#REF!)</f>
        <v>#REF!</v>
      </c>
      <c r="I48" s="139" t="e">
        <f>IF(ISBLANK(#REF!),"","H"&amp;#REF!&amp;"."&amp;#REF!)</f>
        <v>#REF!</v>
      </c>
      <c r="J48" s="139" t="e">
        <f>IF(ISBLANK(#REF!),"",#REF!)</f>
        <v>#REF!</v>
      </c>
      <c r="BG48" s="141"/>
      <c r="BH48" s="137"/>
      <c r="BI48" s="137"/>
    </row>
    <row r="49" spans="1:61" x14ac:dyDescent="0.15">
      <c r="A49" s="143">
        <v>18</v>
      </c>
      <c r="B49" s="139" t="str">
        <f>IF(ISBLANK(※入力用シート!$J$12),"",※入力用シート!$J$12)</f>
        <v/>
      </c>
      <c r="C49" s="139">
        <f>IF(ISBLANK(参照用シート!$K$4),"",参照用シート!$K$4)</f>
        <v>0</v>
      </c>
      <c r="D49" s="144" t="e">
        <f>IF(ISBLANK(#REF!),"",#REF!)</f>
        <v>#REF!</v>
      </c>
      <c r="E49" s="144" t="e">
        <f>IF(ISBLANK(#REF!),"",#REF!)</f>
        <v>#REF!</v>
      </c>
      <c r="F49" s="144" t="e">
        <f>IF(#REF!="","",VLOOKUP(#REF!,リスト!$P$2:$P$101,2,FALSE))</f>
        <v>#REF!</v>
      </c>
      <c r="G49" s="144" t="e">
        <f>IF(ISBLANK(#REF!),"",#REF!)</f>
        <v>#REF!</v>
      </c>
      <c r="H49" s="139" t="e">
        <f>IF(ISBLANK(#REF!),"",#REF!)</f>
        <v>#REF!</v>
      </c>
      <c r="I49" s="139" t="e">
        <f>IF(ISBLANK(#REF!),"","H"&amp;#REF!&amp;"."&amp;#REF!)</f>
        <v>#REF!</v>
      </c>
      <c r="J49" s="139" t="e">
        <f>IF(ISBLANK(#REF!),"",#REF!)</f>
        <v>#REF!</v>
      </c>
      <c r="BG49" s="141"/>
      <c r="BH49" s="137"/>
      <c r="BI49" s="137"/>
    </row>
    <row r="50" spans="1:61" x14ac:dyDescent="0.15">
      <c r="A50" s="143">
        <v>19</v>
      </c>
      <c r="B50" s="139" t="str">
        <f>IF(ISBLANK(※入力用シート!$J$12),"",※入力用シート!$J$12)</f>
        <v/>
      </c>
      <c r="C50" s="139">
        <f>IF(ISBLANK(参照用シート!$K$4),"",参照用シート!$K$4)</f>
        <v>0</v>
      </c>
      <c r="D50" s="144" t="e">
        <f>IF(ISBLANK(#REF!),"",#REF!)</f>
        <v>#REF!</v>
      </c>
      <c r="E50" s="144" t="e">
        <f>IF(ISBLANK(#REF!),"",#REF!)</f>
        <v>#REF!</v>
      </c>
      <c r="F50" s="144" t="e">
        <f>IF(#REF!="","",VLOOKUP(#REF!,リスト!$P$2:$P$101,2,FALSE))</f>
        <v>#REF!</v>
      </c>
      <c r="G50" s="144" t="e">
        <f>IF(ISBLANK(#REF!),"",#REF!)</f>
        <v>#REF!</v>
      </c>
      <c r="H50" s="139" t="e">
        <f>IF(ISBLANK(#REF!),"",#REF!)</f>
        <v>#REF!</v>
      </c>
      <c r="I50" s="139" t="e">
        <f>IF(ISBLANK(#REF!),"","H"&amp;#REF!&amp;"."&amp;#REF!)</f>
        <v>#REF!</v>
      </c>
      <c r="J50" s="139" t="e">
        <f>IF(ISBLANK(#REF!),"",#REF!)</f>
        <v>#REF!</v>
      </c>
      <c r="BG50" s="141"/>
      <c r="BH50" s="137"/>
      <c r="BI50" s="137"/>
    </row>
    <row r="51" spans="1:61" x14ac:dyDescent="0.15">
      <c r="A51" s="143">
        <v>20</v>
      </c>
      <c r="B51" s="139" t="str">
        <f>IF(ISBLANK(※入力用シート!$J$12),"",※入力用シート!$J$12)</f>
        <v/>
      </c>
      <c r="C51" s="139">
        <f>IF(ISBLANK(参照用シート!$K$4),"",参照用シート!$K$4)</f>
        <v>0</v>
      </c>
      <c r="D51" s="144" t="e">
        <f>IF(ISBLANK(#REF!),"",#REF!)</f>
        <v>#REF!</v>
      </c>
      <c r="E51" s="144" t="e">
        <f>IF(ISBLANK(#REF!),"",#REF!)</f>
        <v>#REF!</v>
      </c>
      <c r="F51" s="144" t="e">
        <f>IF(#REF!="","",VLOOKUP(#REF!,リスト!$P$2:$P$101,2,FALSE))</f>
        <v>#REF!</v>
      </c>
      <c r="G51" s="144" t="e">
        <f>IF(ISBLANK(#REF!),"",#REF!)</f>
        <v>#REF!</v>
      </c>
      <c r="H51" s="139" t="e">
        <f>IF(ISBLANK(#REF!),"",#REF!)</f>
        <v>#REF!</v>
      </c>
      <c r="I51" s="139" t="e">
        <f>IF(ISBLANK(#REF!),"","H"&amp;#REF!&amp;"."&amp;#REF!)</f>
        <v>#REF!</v>
      </c>
      <c r="J51" s="139" t="e">
        <f>IF(ISBLANK(#REF!),"",#REF!)</f>
        <v>#REF!</v>
      </c>
      <c r="BG51" s="141"/>
      <c r="BH51" s="137"/>
      <c r="BI51" s="137"/>
    </row>
    <row r="52" spans="1:61" x14ac:dyDescent="0.15">
      <c r="A52" s="143">
        <v>21</v>
      </c>
      <c r="B52" s="139" t="str">
        <f>IF(ISBLANK(※入力用シート!$J$12),"",※入力用シート!$J$12)</f>
        <v/>
      </c>
      <c r="C52" s="139">
        <f>IF(ISBLANK(参照用シート!$K$4),"",参照用シート!$K$4)</f>
        <v>0</v>
      </c>
      <c r="D52" s="144" t="e">
        <f>IF(ISBLANK(#REF!),"",#REF!)</f>
        <v>#REF!</v>
      </c>
      <c r="E52" s="144" t="e">
        <f>IF(ISBLANK(#REF!),"",#REF!)</f>
        <v>#REF!</v>
      </c>
      <c r="F52" s="144" t="e">
        <f>IF(#REF!="","",VLOOKUP(#REF!,リスト!$P$2:$P$101,2,FALSE))</f>
        <v>#REF!</v>
      </c>
      <c r="G52" s="144" t="e">
        <f>IF(ISBLANK(#REF!),"",#REF!)</f>
        <v>#REF!</v>
      </c>
      <c r="H52" s="139" t="e">
        <f>IF(ISBLANK(#REF!),"",#REF!)</f>
        <v>#REF!</v>
      </c>
      <c r="I52" s="139" t="e">
        <f>IF(ISBLANK(#REF!),"","H"&amp;#REF!&amp;"."&amp;#REF!)</f>
        <v>#REF!</v>
      </c>
      <c r="J52" s="139" t="e">
        <f>IF(ISBLANK(#REF!),"",#REF!)</f>
        <v>#REF!</v>
      </c>
      <c r="BG52" s="141"/>
      <c r="BH52" s="137"/>
      <c r="BI52" s="137"/>
    </row>
    <row r="53" spans="1:61" x14ac:dyDescent="0.15">
      <c r="A53" s="143">
        <v>22</v>
      </c>
      <c r="B53" s="139" t="str">
        <f>IF(ISBLANK(※入力用シート!$J$12),"",※入力用シート!$J$12)</f>
        <v/>
      </c>
      <c r="C53" s="139">
        <f>IF(ISBLANK(参照用シート!$K$4),"",参照用シート!$K$4)</f>
        <v>0</v>
      </c>
      <c r="D53" s="144" t="e">
        <f>IF(ISBLANK(#REF!),"",#REF!)</f>
        <v>#REF!</v>
      </c>
      <c r="E53" s="144" t="e">
        <f>IF(ISBLANK(#REF!),"",#REF!)</f>
        <v>#REF!</v>
      </c>
      <c r="F53" s="144" t="e">
        <f>IF(#REF!="","",VLOOKUP(#REF!,リスト!$P$2:$P$101,2,FALSE))</f>
        <v>#REF!</v>
      </c>
      <c r="G53" s="144" t="e">
        <f>IF(ISBLANK(#REF!),"",#REF!)</f>
        <v>#REF!</v>
      </c>
      <c r="H53" s="139" t="e">
        <f>IF(ISBLANK(#REF!),"",#REF!)</f>
        <v>#REF!</v>
      </c>
      <c r="I53" s="139" t="e">
        <f>IF(ISBLANK(#REF!),"","H"&amp;#REF!&amp;"."&amp;#REF!)</f>
        <v>#REF!</v>
      </c>
      <c r="J53" s="139" t="e">
        <f>IF(ISBLANK(#REF!),"",#REF!)</f>
        <v>#REF!</v>
      </c>
      <c r="BG53" s="141"/>
      <c r="BH53" s="137"/>
      <c r="BI53" s="137"/>
    </row>
    <row r="54" spans="1:61" x14ac:dyDescent="0.15">
      <c r="A54" s="143">
        <v>23</v>
      </c>
      <c r="B54" s="139" t="str">
        <f>IF(ISBLANK(※入力用シート!$J$12),"",※入力用シート!$J$12)</f>
        <v/>
      </c>
      <c r="C54" s="139">
        <f>IF(ISBLANK(参照用シート!$K$4),"",参照用シート!$K$4)</f>
        <v>0</v>
      </c>
      <c r="D54" s="144" t="e">
        <f>IF(ISBLANK(#REF!),"",#REF!)</f>
        <v>#REF!</v>
      </c>
      <c r="E54" s="144" t="e">
        <f>IF(ISBLANK(#REF!),"",#REF!)</f>
        <v>#REF!</v>
      </c>
      <c r="F54" s="144" t="e">
        <f>IF(#REF!="","",VLOOKUP(#REF!,リスト!$P$2:$P$101,2,FALSE))</f>
        <v>#REF!</v>
      </c>
      <c r="G54" s="144" t="e">
        <f>IF(ISBLANK(#REF!),"",#REF!)</f>
        <v>#REF!</v>
      </c>
      <c r="H54" s="139" t="e">
        <f>IF(ISBLANK(#REF!),"",#REF!)</f>
        <v>#REF!</v>
      </c>
      <c r="I54" s="139" t="e">
        <f>IF(ISBLANK(#REF!),"","H"&amp;#REF!&amp;"."&amp;#REF!)</f>
        <v>#REF!</v>
      </c>
      <c r="J54" s="139" t="e">
        <f>IF(ISBLANK(#REF!),"",#REF!)</f>
        <v>#REF!</v>
      </c>
      <c r="BG54" s="141"/>
      <c r="BH54" s="137"/>
      <c r="BI54" s="137"/>
    </row>
    <row r="55" spans="1:61" x14ac:dyDescent="0.15">
      <c r="A55" s="143">
        <v>24</v>
      </c>
      <c r="B55" s="139" t="str">
        <f>IF(ISBLANK(※入力用シート!$J$12),"",※入力用シート!$J$12)</f>
        <v/>
      </c>
      <c r="C55" s="139">
        <f>IF(ISBLANK(参照用シート!$K$4),"",参照用シート!$K$4)</f>
        <v>0</v>
      </c>
      <c r="D55" s="144" t="e">
        <f>IF(ISBLANK(#REF!),"",#REF!)</f>
        <v>#REF!</v>
      </c>
      <c r="E55" s="144" t="e">
        <f>IF(ISBLANK(#REF!),"",#REF!)</f>
        <v>#REF!</v>
      </c>
      <c r="F55" s="144" t="e">
        <f>IF(#REF!="","",VLOOKUP(#REF!,リスト!$P$2:$P$101,2,FALSE))</f>
        <v>#REF!</v>
      </c>
      <c r="G55" s="144" t="e">
        <f>IF(ISBLANK(#REF!),"",#REF!)</f>
        <v>#REF!</v>
      </c>
      <c r="H55" s="139" t="e">
        <f>IF(ISBLANK(#REF!),"",#REF!)</f>
        <v>#REF!</v>
      </c>
      <c r="I55" s="139" t="e">
        <f>IF(ISBLANK(#REF!),"","H"&amp;#REF!&amp;"."&amp;#REF!)</f>
        <v>#REF!</v>
      </c>
      <c r="J55" s="139" t="e">
        <f>IF(ISBLANK(#REF!),"",#REF!)</f>
        <v>#REF!</v>
      </c>
      <c r="BG55" s="141"/>
      <c r="BH55" s="137"/>
      <c r="BI55" s="137"/>
    </row>
    <row r="56" spans="1:61" x14ac:dyDescent="0.15">
      <c r="A56" s="143">
        <v>25</v>
      </c>
      <c r="B56" s="139" t="str">
        <f>IF(ISBLANK(※入力用シート!$J$12),"",※入力用シート!$J$12)</f>
        <v/>
      </c>
      <c r="C56" s="139">
        <f>IF(ISBLANK(参照用シート!$K$4),"",参照用シート!$K$4)</f>
        <v>0</v>
      </c>
      <c r="D56" s="144" t="e">
        <f>IF(ISBLANK(#REF!),"",#REF!)</f>
        <v>#REF!</v>
      </c>
      <c r="E56" s="144" t="e">
        <f>IF(ISBLANK(#REF!),"",#REF!)</f>
        <v>#REF!</v>
      </c>
      <c r="F56" s="144" t="e">
        <f>IF(#REF!="","",VLOOKUP(#REF!,リスト!$P$2:$P$101,2,FALSE))</f>
        <v>#REF!</v>
      </c>
      <c r="G56" s="144" t="e">
        <f>IF(ISBLANK(#REF!),"",#REF!)</f>
        <v>#REF!</v>
      </c>
      <c r="H56" s="139" t="e">
        <f>IF(ISBLANK(#REF!),"",#REF!)</f>
        <v>#REF!</v>
      </c>
      <c r="I56" s="139" t="e">
        <f>IF(ISBLANK(#REF!),"","H"&amp;#REF!&amp;"."&amp;#REF!)</f>
        <v>#REF!</v>
      </c>
      <c r="J56" s="139" t="e">
        <f>IF(ISBLANK(#REF!),"",#REF!)</f>
        <v>#REF!</v>
      </c>
      <c r="BG56" s="141"/>
      <c r="BH56" s="137"/>
      <c r="BI56" s="137"/>
    </row>
    <row r="57" spans="1:61" x14ac:dyDescent="0.15">
      <c r="A57" s="143">
        <v>26</v>
      </c>
      <c r="B57" s="139" t="str">
        <f>IF(ISBLANK(※入力用シート!$J$12),"",※入力用シート!$J$12)</f>
        <v/>
      </c>
      <c r="C57" s="139">
        <f>IF(ISBLANK(参照用シート!$K$4),"",参照用シート!$K$4)</f>
        <v>0</v>
      </c>
      <c r="D57" s="144" t="e">
        <f>IF(ISBLANK(#REF!),"",#REF!)</f>
        <v>#REF!</v>
      </c>
      <c r="E57" s="144" t="e">
        <f>IF(ISBLANK(#REF!),"",#REF!)</f>
        <v>#REF!</v>
      </c>
      <c r="F57" s="144" t="e">
        <f>IF(#REF!="","",VLOOKUP(#REF!,リスト!$P$2:$P$101,2,FALSE))</f>
        <v>#REF!</v>
      </c>
      <c r="G57" s="144" t="e">
        <f>IF(ISBLANK(#REF!),"",#REF!)</f>
        <v>#REF!</v>
      </c>
      <c r="H57" s="139" t="e">
        <f>IF(ISBLANK(#REF!),"",#REF!)</f>
        <v>#REF!</v>
      </c>
      <c r="I57" s="139" t="e">
        <f>IF(ISBLANK(#REF!),"","H"&amp;#REF!&amp;"."&amp;#REF!)</f>
        <v>#REF!</v>
      </c>
      <c r="J57" s="139" t="e">
        <f>IF(ISBLANK(#REF!),"",#REF!)</f>
        <v>#REF!</v>
      </c>
      <c r="BG57" s="141"/>
      <c r="BH57" s="137"/>
      <c r="BI57" s="137"/>
    </row>
    <row r="58" spans="1:61" x14ac:dyDescent="0.15">
      <c r="A58" s="143">
        <v>27</v>
      </c>
      <c r="B58" s="139" t="str">
        <f>IF(ISBLANK(※入力用シート!$J$12),"",※入力用シート!$J$12)</f>
        <v/>
      </c>
      <c r="C58" s="139">
        <f>IF(ISBLANK(参照用シート!$K$4),"",参照用シート!$K$4)</f>
        <v>0</v>
      </c>
      <c r="D58" s="144" t="e">
        <f>IF(ISBLANK(#REF!),"",#REF!)</f>
        <v>#REF!</v>
      </c>
      <c r="E58" s="144" t="e">
        <f>IF(ISBLANK(#REF!),"",#REF!)</f>
        <v>#REF!</v>
      </c>
      <c r="F58" s="144" t="e">
        <f>IF(#REF!="","",VLOOKUP(#REF!,リスト!$P$2:$P$101,2,FALSE))</f>
        <v>#REF!</v>
      </c>
      <c r="G58" s="144" t="e">
        <f>IF(ISBLANK(#REF!),"",#REF!)</f>
        <v>#REF!</v>
      </c>
      <c r="H58" s="139" t="e">
        <f>IF(ISBLANK(#REF!),"",#REF!)</f>
        <v>#REF!</v>
      </c>
      <c r="I58" s="139" t="e">
        <f>IF(ISBLANK(#REF!),"","H"&amp;#REF!&amp;"."&amp;#REF!)</f>
        <v>#REF!</v>
      </c>
      <c r="J58" s="139" t="e">
        <f>IF(ISBLANK(#REF!),"",#REF!)</f>
        <v>#REF!</v>
      </c>
      <c r="BG58" s="141"/>
      <c r="BH58" s="137"/>
      <c r="BI58" s="137"/>
    </row>
    <row r="59" spans="1:61" x14ac:dyDescent="0.15">
      <c r="A59" s="143">
        <v>28</v>
      </c>
      <c r="B59" s="139" t="str">
        <f>IF(ISBLANK(※入力用シート!$J$12),"",※入力用シート!$J$12)</f>
        <v/>
      </c>
      <c r="C59" s="139">
        <f>IF(ISBLANK(参照用シート!$K$4),"",参照用シート!$K$4)</f>
        <v>0</v>
      </c>
      <c r="D59" s="144" t="e">
        <f>IF(ISBLANK(#REF!),"",#REF!)</f>
        <v>#REF!</v>
      </c>
      <c r="E59" s="144" t="e">
        <f>IF(ISBLANK(#REF!),"",#REF!)</f>
        <v>#REF!</v>
      </c>
      <c r="F59" s="144" t="e">
        <f>IF(#REF!="","",VLOOKUP(#REF!,リスト!$P$2:$P$101,2,FALSE))</f>
        <v>#REF!</v>
      </c>
      <c r="G59" s="144" t="e">
        <f>IF(ISBLANK(#REF!),"",#REF!)</f>
        <v>#REF!</v>
      </c>
      <c r="H59" s="139" t="e">
        <f>IF(ISBLANK(#REF!),"",#REF!)</f>
        <v>#REF!</v>
      </c>
      <c r="I59" s="139" t="e">
        <f>IF(ISBLANK(#REF!),"","H"&amp;#REF!&amp;"."&amp;#REF!)</f>
        <v>#REF!</v>
      </c>
      <c r="J59" s="139" t="e">
        <f>IF(ISBLANK(#REF!),"",#REF!)</f>
        <v>#REF!</v>
      </c>
      <c r="BG59" s="141"/>
      <c r="BH59" s="137"/>
      <c r="BI59" s="137"/>
    </row>
    <row r="60" spans="1:61" x14ac:dyDescent="0.15">
      <c r="A60" s="143">
        <v>29</v>
      </c>
      <c r="B60" s="139" t="str">
        <f>IF(ISBLANK(※入力用シート!$J$12),"",※入力用シート!$J$12)</f>
        <v/>
      </c>
      <c r="C60" s="139">
        <f>IF(ISBLANK(参照用シート!$K$4),"",参照用シート!$K$4)</f>
        <v>0</v>
      </c>
      <c r="D60" s="144" t="e">
        <f>IF(ISBLANK(#REF!),"",#REF!)</f>
        <v>#REF!</v>
      </c>
      <c r="E60" s="144" t="e">
        <f>IF(ISBLANK(#REF!),"",#REF!)</f>
        <v>#REF!</v>
      </c>
      <c r="F60" s="144" t="e">
        <f>IF(#REF!="","",VLOOKUP(#REF!,リスト!$P$2:$P$101,2,FALSE))</f>
        <v>#REF!</v>
      </c>
      <c r="G60" s="144" t="e">
        <f>IF(ISBLANK(#REF!),"",#REF!)</f>
        <v>#REF!</v>
      </c>
      <c r="H60" s="139" t="e">
        <f>IF(ISBLANK(#REF!),"",#REF!)</f>
        <v>#REF!</v>
      </c>
      <c r="I60" s="139" t="e">
        <f>IF(ISBLANK(#REF!),"","H"&amp;#REF!&amp;"."&amp;#REF!)</f>
        <v>#REF!</v>
      </c>
      <c r="J60" s="139" t="e">
        <f>IF(ISBLANK(#REF!),"",#REF!)</f>
        <v>#REF!</v>
      </c>
      <c r="BG60" s="141"/>
      <c r="BH60" s="137"/>
      <c r="BI60" s="137"/>
    </row>
    <row r="61" spans="1:61" x14ac:dyDescent="0.15">
      <c r="A61" s="143">
        <v>30</v>
      </c>
      <c r="B61" s="139" t="str">
        <f>IF(ISBLANK(※入力用シート!$J$12),"",※入力用シート!$J$12)</f>
        <v/>
      </c>
      <c r="C61" s="139">
        <f>IF(ISBLANK(参照用シート!$K$4),"",参照用シート!$K$4)</f>
        <v>0</v>
      </c>
      <c r="D61" s="144" t="e">
        <f>IF(ISBLANK(#REF!),"",#REF!)</f>
        <v>#REF!</v>
      </c>
      <c r="E61" s="144" t="e">
        <f>IF(ISBLANK(#REF!),"",#REF!)</f>
        <v>#REF!</v>
      </c>
      <c r="F61" s="144" t="e">
        <f>IF(#REF!="","",VLOOKUP(#REF!,リスト!$P$2:$P$101,2,FALSE))</f>
        <v>#REF!</v>
      </c>
      <c r="G61" s="144" t="e">
        <f>IF(ISBLANK(#REF!),"",#REF!)</f>
        <v>#REF!</v>
      </c>
      <c r="H61" s="139" t="e">
        <f>IF(ISBLANK(#REF!),"",#REF!)</f>
        <v>#REF!</v>
      </c>
      <c r="I61" s="139" t="e">
        <f>IF(ISBLANK(#REF!),"","H"&amp;#REF!&amp;"."&amp;#REF!)</f>
        <v>#REF!</v>
      </c>
      <c r="J61" s="139" t="e">
        <f>IF(ISBLANK(#REF!),"",#REF!)</f>
        <v>#REF!</v>
      </c>
      <c r="BG61" s="141"/>
      <c r="BH61" s="137"/>
      <c r="BI61" s="137"/>
    </row>
    <row r="62" spans="1:61" x14ac:dyDescent="0.15">
      <c r="A62" s="143">
        <v>31</v>
      </c>
      <c r="B62" s="139" t="str">
        <f>IF(ISBLANK(※入力用シート!$J$12),"",※入力用シート!$J$12)</f>
        <v/>
      </c>
      <c r="C62" s="139">
        <f>IF(ISBLANK(参照用シート!$K$4),"",参照用シート!$K$4)</f>
        <v>0</v>
      </c>
      <c r="D62" s="144" t="e">
        <f>IF(ISBLANK(#REF!),"",#REF!)</f>
        <v>#REF!</v>
      </c>
      <c r="E62" s="144" t="e">
        <f>IF(ISBLANK(#REF!),"",#REF!)</f>
        <v>#REF!</v>
      </c>
      <c r="F62" s="144" t="e">
        <f>IF(#REF!="","",VLOOKUP(#REF!,リスト!$P$2:$P$101,2,FALSE))</f>
        <v>#REF!</v>
      </c>
      <c r="G62" s="144" t="e">
        <f>IF(ISBLANK(#REF!),"",#REF!)</f>
        <v>#REF!</v>
      </c>
      <c r="H62" s="139" t="e">
        <f>IF(ISBLANK(#REF!),"",#REF!)</f>
        <v>#REF!</v>
      </c>
      <c r="I62" s="139" t="e">
        <f>IF(ISBLANK(#REF!),"","H"&amp;#REF!&amp;"."&amp;#REF!)</f>
        <v>#REF!</v>
      </c>
      <c r="J62" s="139" t="e">
        <f>IF(ISBLANK(#REF!),"",#REF!)</f>
        <v>#REF!</v>
      </c>
      <c r="BG62" s="141"/>
      <c r="BH62" s="137"/>
      <c r="BI62" s="137"/>
    </row>
    <row r="63" spans="1:61" x14ac:dyDescent="0.15">
      <c r="A63" s="143">
        <v>32</v>
      </c>
      <c r="B63" s="139" t="str">
        <f>IF(ISBLANK(※入力用シート!$J$12),"",※入力用シート!$J$12)</f>
        <v/>
      </c>
      <c r="C63" s="139">
        <f>IF(ISBLANK(参照用シート!$K$4),"",参照用シート!$K$4)</f>
        <v>0</v>
      </c>
      <c r="D63" s="144" t="e">
        <f>IF(ISBLANK(#REF!),"",#REF!)</f>
        <v>#REF!</v>
      </c>
      <c r="E63" s="144" t="e">
        <f>IF(ISBLANK(#REF!),"",#REF!)</f>
        <v>#REF!</v>
      </c>
      <c r="F63" s="144" t="e">
        <f>IF(#REF!="","",VLOOKUP(#REF!,リスト!$P$2:$P$101,2,FALSE))</f>
        <v>#REF!</v>
      </c>
      <c r="G63" s="144" t="e">
        <f>IF(ISBLANK(#REF!),"",#REF!)</f>
        <v>#REF!</v>
      </c>
      <c r="H63" s="139" t="e">
        <f>IF(ISBLANK(#REF!),"",#REF!)</f>
        <v>#REF!</v>
      </c>
      <c r="I63" s="139" t="e">
        <f>IF(ISBLANK(#REF!),"","H"&amp;#REF!&amp;"."&amp;#REF!)</f>
        <v>#REF!</v>
      </c>
      <c r="J63" s="139" t="e">
        <f>IF(ISBLANK(#REF!),"",#REF!)</f>
        <v>#REF!</v>
      </c>
      <c r="BG63" s="141"/>
      <c r="BH63" s="137"/>
      <c r="BI63" s="137"/>
    </row>
    <row r="64" spans="1:61" x14ac:dyDescent="0.15">
      <c r="A64" s="143">
        <v>33</v>
      </c>
      <c r="B64" s="139" t="str">
        <f>IF(ISBLANK(※入力用シート!$J$12),"",※入力用シート!$J$12)</f>
        <v/>
      </c>
      <c r="C64" s="139">
        <f>IF(ISBLANK(参照用シート!$K$4),"",参照用シート!$K$4)</f>
        <v>0</v>
      </c>
      <c r="D64" s="144" t="e">
        <f>IF(ISBLANK(#REF!),"",#REF!)</f>
        <v>#REF!</v>
      </c>
      <c r="E64" s="144" t="e">
        <f>IF(ISBLANK(#REF!),"",#REF!)</f>
        <v>#REF!</v>
      </c>
      <c r="F64" s="144" t="e">
        <f>IF(#REF!="","",VLOOKUP(#REF!,リスト!$P$2:$P$101,2,FALSE))</f>
        <v>#REF!</v>
      </c>
      <c r="G64" s="144" t="e">
        <f>IF(ISBLANK(#REF!),"",#REF!)</f>
        <v>#REF!</v>
      </c>
      <c r="H64" s="139" t="e">
        <f>IF(ISBLANK(#REF!),"",#REF!)</f>
        <v>#REF!</v>
      </c>
      <c r="I64" s="139" t="e">
        <f>IF(ISBLANK(#REF!),"","H"&amp;#REF!&amp;"."&amp;#REF!)</f>
        <v>#REF!</v>
      </c>
      <c r="J64" s="139" t="e">
        <f>IF(ISBLANK(#REF!),"",#REF!)</f>
        <v>#REF!</v>
      </c>
      <c r="BG64" s="141"/>
      <c r="BH64" s="137"/>
      <c r="BI64" s="137"/>
    </row>
    <row r="65" spans="1:61" x14ac:dyDescent="0.15">
      <c r="A65" s="143">
        <v>34</v>
      </c>
      <c r="B65" s="139" t="str">
        <f>IF(ISBLANK(※入力用シート!$J$12),"",※入力用シート!$J$12)</f>
        <v/>
      </c>
      <c r="C65" s="139">
        <f>IF(ISBLANK(参照用シート!$K$4),"",参照用シート!$K$4)</f>
        <v>0</v>
      </c>
      <c r="D65" s="144" t="e">
        <f>IF(ISBLANK(#REF!),"",#REF!)</f>
        <v>#REF!</v>
      </c>
      <c r="E65" s="144" t="e">
        <f>IF(ISBLANK(#REF!),"",#REF!)</f>
        <v>#REF!</v>
      </c>
      <c r="F65" s="144" t="e">
        <f>IF(#REF!="","",VLOOKUP(#REF!,リスト!$P$2:$P$101,2,FALSE))</f>
        <v>#REF!</v>
      </c>
      <c r="G65" s="144" t="e">
        <f>IF(ISBLANK(#REF!),"",#REF!)</f>
        <v>#REF!</v>
      </c>
      <c r="H65" s="139" t="e">
        <f>IF(ISBLANK(#REF!),"",#REF!)</f>
        <v>#REF!</v>
      </c>
      <c r="I65" s="139" t="e">
        <f>IF(ISBLANK(#REF!),"","H"&amp;#REF!&amp;"."&amp;#REF!)</f>
        <v>#REF!</v>
      </c>
      <c r="J65" s="139" t="e">
        <f>IF(ISBLANK(#REF!),"",#REF!)</f>
        <v>#REF!</v>
      </c>
      <c r="BG65" s="141"/>
      <c r="BH65" s="137"/>
      <c r="BI65" s="137"/>
    </row>
    <row r="66" spans="1:61" x14ac:dyDescent="0.15">
      <c r="A66" s="143">
        <v>35</v>
      </c>
      <c r="B66" s="139" t="str">
        <f>IF(ISBLANK(※入力用シート!$J$12),"",※入力用シート!$J$12)</f>
        <v/>
      </c>
      <c r="C66" s="139">
        <f>IF(ISBLANK(参照用シート!$K$4),"",参照用シート!$K$4)</f>
        <v>0</v>
      </c>
      <c r="D66" s="144" t="e">
        <f>IF(ISBLANK(#REF!),"",#REF!)</f>
        <v>#REF!</v>
      </c>
      <c r="E66" s="144" t="e">
        <f>IF(ISBLANK(#REF!),"",#REF!)</f>
        <v>#REF!</v>
      </c>
      <c r="F66" s="144" t="e">
        <f>IF(#REF!="","",VLOOKUP(#REF!,リスト!$P$2:$P$101,2,FALSE))</f>
        <v>#REF!</v>
      </c>
      <c r="G66" s="144" t="e">
        <f>IF(ISBLANK(#REF!),"",#REF!)</f>
        <v>#REF!</v>
      </c>
      <c r="H66" s="139" t="e">
        <f>IF(ISBLANK(#REF!),"",#REF!)</f>
        <v>#REF!</v>
      </c>
      <c r="I66" s="139" t="e">
        <f>IF(ISBLANK(#REF!),"","H"&amp;#REF!&amp;"."&amp;#REF!)</f>
        <v>#REF!</v>
      </c>
      <c r="J66" s="139" t="e">
        <f>IF(ISBLANK(#REF!),"",#REF!)</f>
        <v>#REF!</v>
      </c>
      <c r="BG66" s="141"/>
      <c r="BH66" s="137"/>
      <c r="BI66" s="137"/>
    </row>
    <row r="67" spans="1:61" x14ac:dyDescent="0.15">
      <c r="A67" s="143">
        <v>36</v>
      </c>
      <c r="B67" s="139" t="str">
        <f>IF(ISBLANK(※入力用シート!$J$12),"",※入力用シート!$J$12)</f>
        <v/>
      </c>
      <c r="C67" s="139">
        <f>IF(ISBLANK(参照用シート!$K$4),"",参照用シート!$K$4)</f>
        <v>0</v>
      </c>
      <c r="D67" s="144" t="e">
        <f>IF(ISBLANK(#REF!),"",#REF!)</f>
        <v>#REF!</v>
      </c>
      <c r="E67" s="144" t="e">
        <f>IF(ISBLANK(#REF!),"",#REF!)</f>
        <v>#REF!</v>
      </c>
      <c r="F67" s="144" t="e">
        <f>IF(#REF!="","",VLOOKUP(#REF!,リスト!$P$2:$P$101,2,FALSE))</f>
        <v>#REF!</v>
      </c>
      <c r="G67" s="144" t="e">
        <f>IF(ISBLANK(#REF!),"",#REF!)</f>
        <v>#REF!</v>
      </c>
      <c r="H67" s="139" t="e">
        <f>IF(ISBLANK(#REF!),"",#REF!)</f>
        <v>#REF!</v>
      </c>
      <c r="I67" s="139" t="e">
        <f>IF(ISBLANK(#REF!),"","H"&amp;#REF!&amp;"."&amp;#REF!)</f>
        <v>#REF!</v>
      </c>
      <c r="J67" s="139" t="e">
        <f>IF(ISBLANK(#REF!),"",#REF!)</f>
        <v>#REF!</v>
      </c>
      <c r="BG67" s="141"/>
      <c r="BH67" s="137"/>
      <c r="BI67" s="137"/>
    </row>
    <row r="68" spans="1:61" x14ac:dyDescent="0.15">
      <c r="A68" s="143">
        <v>37</v>
      </c>
      <c r="B68" s="139" t="str">
        <f>IF(ISBLANK(※入力用シート!$J$12),"",※入力用シート!$J$12)</f>
        <v/>
      </c>
      <c r="C68" s="139">
        <f>IF(ISBLANK(参照用シート!$K$4),"",参照用シート!$K$4)</f>
        <v>0</v>
      </c>
      <c r="D68" s="144" t="e">
        <f>IF(ISBLANK(#REF!),"",#REF!)</f>
        <v>#REF!</v>
      </c>
      <c r="E68" s="144" t="e">
        <f>IF(ISBLANK(#REF!),"",#REF!)</f>
        <v>#REF!</v>
      </c>
      <c r="F68" s="144" t="e">
        <f>IF(#REF!="","",VLOOKUP(#REF!,リスト!$P$2:$P$101,2,FALSE))</f>
        <v>#REF!</v>
      </c>
      <c r="G68" s="144" t="e">
        <f>IF(ISBLANK(#REF!),"",#REF!)</f>
        <v>#REF!</v>
      </c>
      <c r="H68" s="139" t="e">
        <f>IF(ISBLANK(#REF!),"",#REF!)</f>
        <v>#REF!</v>
      </c>
      <c r="I68" s="139" t="e">
        <f>IF(ISBLANK(#REF!),"","H"&amp;#REF!&amp;"."&amp;#REF!)</f>
        <v>#REF!</v>
      </c>
      <c r="J68" s="139" t="e">
        <f>IF(ISBLANK(#REF!),"",#REF!)</f>
        <v>#REF!</v>
      </c>
      <c r="BG68" s="141"/>
      <c r="BH68" s="137"/>
      <c r="BI68" s="137"/>
    </row>
    <row r="69" spans="1:61" x14ac:dyDescent="0.15">
      <c r="A69" s="143">
        <v>38</v>
      </c>
      <c r="B69" s="139" t="str">
        <f>IF(ISBLANK(※入力用シート!$J$12),"",※入力用シート!$J$12)</f>
        <v/>
      </c>
      <c r="C69" s="139">
        <f>IF(ISBLANK(参照用シート!$K$4),"",参照用シート!$K$4)</f>
        <v>0</v>
      </c>
      <c r="D69" s="144" t="e">
        <f>IF(ISBLANK(#REF!),"",#REF!)</f>
        <v>#REF!</v>
      </c>
      <c r="E69" s="144" t="e">
        <f>IF(ISBLANK(#REF!),"",#REF!)</f>
        <v>#REF!</v>
      </c>
      <c r="F69" s="144" t="e">
        <f>IF(#REF!="","",VLOOKUP(#REF!,リスト!$P$2:$P$101,2,FALSE))</f>
        <v>#REF!</v>
      </c>
      <c r="G69" s="144" t="e">
        <f>IF(ISBLANK(#REF!),"",#REF!)</f>
        <v>#REF!</v>
      </c>
      <c r="H69" s="139" t="e">
        <f>IF(ISBLANK(#REF!),"",#REF!)</f>
        <v>#REF!</v>
      </c>
      <c r="I69" s="139" t="e">
        <f>IF(ISBLANK(#REF!),"","H"&amp;#REF!&amp;"."&amp;#REF!)</f>
        <v>#REF!</v>
      </c>
      <c r="J69" s="139" t="e">
        <f>IF(ISBLANK(#REF!),"",#REF!)</f>
        <v>#REF!</v>
      </c>
      <c r="BG69" s="141"/>
      <c r="BH69" s="137"/>
      <c r="BI69" s="137"/>
    </row>
    <row r="70" spans="1:61" x14ac:dyDescent="0.15">
      <c r="A70" s="143">
        <v>39</v>
      </c>
      <c r="B70" s="139" t="str">
        <f>IF(ISBLANK(※入力用シート!$J$12),"",※入力用シート!$J$12)</f>
        <v/>
      </c>
      <c r="C70" s="139">
        <f>IF(ISBLANK(参照用シート!$K$4),"",参照用シート!$K$4)</f>
        <v>0</v>
      </c>
      <c r="D70" s="144" t="e">
        <f>IF(ISBLANK(#REF!),"",#REF!)</f>
        <v>#REF!</v>
      </c>
      <c r="E70" s="144" t="e">
        <f>IF(ISBLANK(#REF!),"",#REF!)</f>
        <v>#REF!</v>
      </c>
      <c r="F70" s="144" t="e">
        <f>IF(#REF!="","",VLOOKUP(#REF!,リスト!$P$2:$P$101,2,FALSE))</f>
        <v>#REF!</v>
      </c>
      <c r="G70" s="144" t="e">
        <f>IF(ISBLANK(#REF!),"",#REF!)</f>
        <v>#REF!</v>
      </c>
      <c r="H70" s="139" t="e">
        <f>IF(ISBLANK(#REF!),"",#REF!)</f>
        <v>#REF!</v>
      </c>
      <c r="I70" s="139" t="e">
        <f>IF(ISBLANK(#REF!),"","H"&amp;#REF!&amp;"."&amp;#REF!)</f>
        <v>#REF!</v>
      </c>
      <c r="J70" s="139" t="e">
        <f>IF(ISBLANK(#REF!),"",#REF!)</f>
        <v>#REF!</v>
      </c>
      <c r="BG70" s="141"/>
      <c r="BH70" s="137"/>
      <c r="BI70" s="137"/>
    </row>
    <row r="71" spans="1:61" x14ac:dyDescent="0.15">
      <c r="A71" s="143">
        <v>40</v>
      </c>
      <c r="B71" s="139" t="str">
        <f>IF(ISBLANK(※入力用シート!$J$12),"",※入力用シート!$J$12)</f>
        <v/>
      </c>
      <c r="C71" s="139">
        <f>IF(ISBLANK(参照用シート!$K$4),"",参照用シート!$K$4)</f>
        <v>0</v>
      </c>
      <c r="D71" s="144" t="e">
        <f>IF(ISBLANK(#REF!),"",#REF!)</f>
        <v>#REF!</v>
      </c>
      <c r="E71" s="144" t="e">
        <f>IF(ISBLANK(#REF!),"",#REF!)</f>
        <v>#REF!</v>
      </c>
      <c r="F71" s="144" t="e">
        <f>IF(#REF!="","",VLOOKUP(#REF!,リスト!$P$2:$P$101,2,FALSE))</f>
        <v>#REF!</v>
      </c>
      <c r="G71" s="144" t="e">
        <f>IF(ISBLANK(#REF!),"",#REF!)</f>
        <v>#REF!</v>
      </c>
      <c r="H71" s="139" t="e">
        <f>IF(ISBLANK(#REF!),"",#REF!)</f>
        <v>#REF!</v>
      </c>
      <c r="I71" s="139" t="e">
        <f>IF(ISBLANK(#REF!),"","H"&amp;#REF!&amp;"."&amp;#REF!)</f>
        <v>#REF!</v>
      </c>
      <c r="J71" s="139" t="e">
        <f>IF(ISBLANK(#REF!),"",#REF!)</f>
        <v>#REF!</v>
      </c>
      <c r="BG71" s="141"/>
      <c r="BH71" s="137"/>
      <c r="BI71" s="137"/>
    </row>
    <row r="72" spans="1:61" x14ac:dyDescent="0.15">
      <c r="A72" s="143">
        <v>41</v>
      </c>
      <c r="B72" s="139" t="str">
        <f>IF(ISBLANK(※入力用シート!$J$12),"",※入力用シート!$J$12)</f>
        <v/>
      </c>
      <c r="C72" s="139">
        <f>IF(ISBLANK(参照用シート!$K$4),"",参照用シート!$K$4)</f>
        <v>0</v>
      </c>
      <c r="D72" s="144" t="e">
        <f>IF(ISBLANK(#REF!),"",#REF!)</f>
        <v>#REF!</v>
      </c>
      <c r="E72" s="144" t="e">
        <f>IF(ISBLANK(#REF!),"",#REF!)</f>
        <v>#REF!</v>
      </c>
      <c r="F72" s="144" t="e">
        <f>IF(#REF!="","",VLOOKUP(#REF!,リスト!$P$2:$P$101,2,FALSE))</f>
        <v>#REF!</v>
      </c>
      <c r="G72" s="144" t="e">
        <f>IF(ISBLANK(#REF!),"",#REF!)</f>
        <v>#REF!</v>
      </c>
      <c r="H72" s="139" t="e">
        <f>IF(ISBLANK(#REF!),"",#REF!)</f>
        <v>#REF!</v>
      </c>
      <c r="I72" s="139" t="e">
        <f>IF(ISBLANK(#REF!),"","H"&amp;#REF!&amp;"."&amp;#REF!)</f>
        <v>#REF!</v>
      </c>
      <c r="J72" s="139" t="e">
        <f>IF(ISBLANK(#REF!),"",#REF!)</f>
        <v>#REF!</v>
      </c>
    </row>
    <row r="73" spans="1:61" x14ac:dyDescent="0.15">
      <c r="A73" s="143">
        <v>42</v>
      </c>
      <c r="B73" s="139" t="str">
        <f>IF(ISBLANK(※入力用シート!$J$12),"",※入力用シート!$J$12)</f>
        <v/>
      </c>
      <c r="C73" s="139">
        <f>IF(ISBLANK(参照用シート!$K$4),"",参照用シート!$K$4)</f>
        <v>0</v>
      </c>
      <c r="D73" s="144" t="e">
        <f>IF(ISBLANK(#REF!),"",#REF!)</f>
        <v>#REF!</v>
      </c>
      <c r="E73" s="144" t="e">
        <f>IF(ISBLANK(#REF!),"",#REF!)</f>
        <v>#REF!</v>
      </c>
      <c r="F73" s="144" t="e">
        <f>IF(#REF!="","",VLOOKUP(#REF!,リスト!$P$2:$P$101,2,FALSE))</f>
        <v>#REF!</v>
      </c>
      <c r="G73" s="144" t="e">
        <f>IF(ISBLANK(#REF!),"",#REF!)</f>
        <v>#REF!</v>
      </c>
      <c r="H73" s="139" t="e">
        <f>IF(ISBLANK(#REF!),"",#REF!)</f>
        <v>#REF!</v>
      </c>
      <c r="I73" s="139" t="e">
        <f>IF(ISBLANK(#REF!),"","H"&amp;#REF!&amp;"."&amp;#REF!)</f>
        <v>#REF!</v>
      </c>
      <c r="J73" s="139" t="e">
        <f>IF(ISBLANK(#REF!),"",#REF!)</f>
        <v>#REF!</v>
      </c>
    </row>
    <row r="74" spans="1:61" x14ac:dyDescent="0.15">
      <c r="A74" s="143">
        <v>43</v>
      </c>
      <c r="B74" s="139" t="str">
        <f>IF(ISBLANK(※入力用シート!$J$12),"",※入力用シート!$J$12)</f>
        <v/>
      </c>
      <c r="C74" s="139">
        <f>IF(ISBLANK(参照用シート!$K$4),"",参照用シート!$K$4)</f>
        <v>0</v>
      </c>
      <c r="D74" s="144" t="e">
        <f>IF(ISBLANK(#REF!),"",#REF!)</f>
        <v>#REF!</v>
      </c>
      <c r="E74" s="144" t="e">
        <f>IF(ISBLANK(#REF!),"",#REF!)</f>
        <v>#REF!</v>
      </c>
      <c r="F74" s="144" t="e">
        <f>IF(#REF!="","",VLOOKUP(#REF!,リスト!$P$2:$P$101,2,FALSE))</f>
        <v>#REF!</v>
      </c>
      <c r="G74" s="144" t="e">
        <f>IF(ISBLANK(#REF!),"",#REF!)</f>
        <v>#REF!</v>
      </c>
      <c r="H74" s="139" t="e">
        <f>IF(ISBLANK(#REF!),"",#REF!)</f>
        <v>#REF!</v>
      </c>
      <c r="I74" s="139" t="e">
        <f>IF(ISBLANK(#REF!),"","H"&amp;#REF!&amp;"."&amp;#REF!)</f>
        <v>#REF!</v>
      </c>
      <c r="J74" s="139" t="e">
        <f>IF(ISBLANK(#REF!),"",#REF!)</f>
        <v>#REF!</v>
      </c>
    </row>
    <row r="75" spans="1:61" x14ac:dyDescent="0.15">
      <c r="A75" s="143">
        <v>44</v>
      </c>
      <c r="B75" s="139" t="str">
        <f>IF(ISBLANK(※入力用シート!$J$12),"",※入力用シート!$J$12)</f>
        <v/>
      </c>
      <c r="C75" s="139">
        <f>IF(ISBLANK(参照用シート!$K$4),"",参照用シート!$K$4)</f>
        <v>0</v>
      </c>
      <c r="D75" s="144" t="e">
        <f>IF(ISBLANK(#REF!),"",#REF!)</f>
        <v>#REF!</v>
      </c>
      <c r="E75" s="144" t="e">
        <f>IF(ISBLANK(#REF!),"",#REF!)</f>
        <v>#REF!</v>
      </c>
      <c r="F75" s="144" t="e">
        <f>IF(#REF!="","",VLOOKUP(#REF!,リスト!$P$2:$P$101,2,FALSE))</f>
        <v>#REF!</v>
      </c>
      <c r="G75" s="144" t="e">
        <f>IF(ISBLANK(#REF!),"",#REF!)</f>
        <v>#REF!</v>
      </c>
      <c r="H75" s="139" t="e">
        <f>IF(ISBLANK(#REF!),"",#REF!)</f>
        <v>#REF!</v>
      </c>
      <c r="I75" s="139" t="e">
        <f>IF(ISBLANK(#REF!),"","H"&amp;#REF!&amp;"."&amp;#REF!)</f>
        <v>#REF!</v>
      </c>
      <c r="J75" s="139" t="e">
        <f>IF(ISBLANK(#REF!),"",#REF!)</f>
        <v>#REF!</v>
      </c>
    </row>
    <row r="76" spans="1:61" x14ac:dyDescent="0.15">
      <c r="A76" s="143">
        <v>45</v>
      </c>
      <c r="B76" s="139" t="str">
        <f>IF(ISBLANK(※入力用シート!$J$12),"",※入力用シート!$J$12)</f>
        <v/>
      </c>
      <c r="C76" s="139">
        <f>IF(ISBLANK(参照用シート!$K$4),"",参照用シート!$K$4)</f>
        <v>0</v>
      </c>
      <c r="D76" s="144" t="e">
        <f>IF(ISBLANK(#REF!),"",#REF!)</f>
        <v>#REF!</v>
      </c>
      <c r="E76" s="144" t="e">
        <f>IF(ISBLANK(#REF!),"",#REF!)</f>
        <v>#REF!</v>
      </c>
      <c r="F76" s="144" t="e">
        <f>IF(#REF!="","",VLOOKUP(#REF!,リスト!$P$2:$P$101,2,FALSE))</f>
        <v>#REF!</v>
      </c>
      <c r="G76" s="144" t="e">
        <f>IF(ISBLANK(#REF!),"",#REF!)</f>
        <v>#REF!</v>
      </c>
      <c r="H76" s="139" t="e">
        <f>IF(ISBLANK(#REF!),"",#REF!)</f>
        <v>#REF!</v>
      </c>
      <c r="I76" s="139" t="e">
        <f>IF(ISBLANK(#REF!),"","H"&amp;#REF!&amp;"."&amp;#REF!)</f>
        <v>#REF!</v>
      </c>
      <c r="J76" s="139" t="e">
        <f>IF(ISBLANK(#REF!),"",#REF!)</f>
        <v>#REF!</v>
      </c>
    </row>
    <row r="77" spans="1:61" x14ac:dyDescent="0.15">
      <c r="A77" s="143">
        <v>46</v>
      </c>
      <c r="B77" s="139" t="str">
        <f>IF(ISBLANK(※入力用シート!$J$12),"",※入力用シート!$J$12)</f>
        <v/>
      </c>
      <c r="C77" s="139">
        <f>IF(ISBLANK(参照用シート!$K$4),"",参照用シート!$K$4)</f>
        <v>0</v>
      </c>
      <c r="D77" s="144" t="e">
        <f>IF(ISBLANK(#REF!),"",#REF!)</f>
        <v>#REF!</v>
      </c>
      <c r="E77" s="144" t="e">
        <f>IF(ISBLANK(#REF!),"",#REF!)</f>
        <v>#REF!</v>
      </c>
      <c r="F77" s="144" t="e">
        <f>IF(#REF!="","",VLOOKUP(#REF!,リスト!$P$2:$P$101,2,FALSE))</f>
        <v>#REF!</v>
      </c>
      <c r="G77" s="144" t="e">
        <f>IF(ISBLANK(#REF!),"",#REF!)</f>
        <v>#REF!</v>
      </c>
      <c r="H77" s="139" t="e">
        <f>IF(ISBLANK(#REF!),"",#REF!)</f>
        <v>#REF!</v>
      </c>
      <c r="I77" s="139" t="e">
        <f>IF(ISBLANK(#REF!),"","H"&amp;#REF!&amp;"."&amp;#REF!)</f>
        <v>#REF!</v>
      </c>
      <c r="J77" s="139" t="e">
        <f>IF(ISBLANK(#REF!),"",#REF!)</f>
        <v>#REF!</v>
      </c>
    </row>
    <row r="78" spans="1:61" x14ac:dyDescent="0.15">
      <c r="A78" s="143">
        <v>47</v>
      </c>
      <c r="B78" s="139" t="str">
        <f>IF(ISBLANK(※入力用シート!$J$12),"",※入力用シート!$J$12)</f>
        <v/>
      </c>
      <c r="C78" s="139">
        <f>IF(ISBLANK(参照用シート!$K$4),"",参照用シート!$K$4)</f>
        <v>0</v>
      </c>
      <c r="D78" s="144" t="e">
        <f>IF(ISBLANK(#REF!),"",#REF!)</f>
        <v>#REF!</v>
      </c>
      <c r="E78" s="144" t="e">
        <f>IF(ISBLANK(#REF!),"",#REF!)</f>
        <v>#REF!</v>
      </c>
      <c r="F78" s="144" t="e">
        <f>IF(#REF!="","",VLOOKUP(#REF!,リスト!$P$2:$P$101,2,FALSE))</f>
        <v>#REF!</v>
      </c>
      <c r="G78" s="144" t="e">
        <f>IF(ISBLANK(#REF!),"",#REF!)</f>
        <v>#REF!</v>
      </c>
      <c r="H78" s="139" t="e">
        <f>IF(ISBLANK(#REF!),"",#REF!)</f>
        <v>#REF!</v>
      </c>
      <c r="I78" s="139" t="e">
        <f>IF(ISBLANK(#REF!),"","H"&amp;#REF!&amp;"."&amp;#REF!)</f>
        <v>#REF!</v>
      </c>
      <c r="J78" s="139" t="e">
        <f>IF(ISBLANK(#REF!),"",#REF!)</f>
        <v>#REF!</v>
      </c>
    </row>
    <row r="79" spans="1:61" x14ac:dyDescent="0.15">
      <c r="A79" s="143">
        <v>48</v>
      </c>
      <c r="B79" s="139" t="str">
        <f>IF(ISBLANK(※入力用シート!$J$12),"",※入力用シート!$J$12)</f>
        <v/>
      </c>
      <c r="C79" s="139">
        <f>IF(ISBLANK(参照用シート!$K$4),"",参照用シート!$K$4)</f>
        <v>0</v>
      </c>
      <c r="D79" s="144" t="e">
        <f>IF(ISBLANK(#REF!),"",#REF!)</f>
        <v>#REF!</v>
      </c>
      <c r="E79" s="144" t="e">
        <f>IF(ISBLANK(#REF!),"",#REF!)</f>
        <v>#REF!</v>
      </c>
      <c r="F79" s="144" t="e">
        <f>IF(#REF!="","",VLOOKUP(#REF!,リスト!$P$2:$P$101,2,FALSE))</f>
        <v>#REF!</v>
      </c>
      <c r="G79" s="144" t="e">
        <f>IF(ISBLANK(#REF!),"",#REF!)</f>
        <v>#REF!</v>
      </c>
      <c r="H79" s="139" t="e">
        <f>IF(ISBLANK(#REF!),"",#REF!)</f>
        <v>#REF!</v>
      </c>
      <c r="I79" s="139" t="e">
        <f>IF(ISBLANK(#REF!),"","H"&amp;#REF!&amp;"."&amp;#REF!)</f>
        <v>#REF!</v>
      </c>
      <c r="J79" s="139" t="e">
        <f>IF(ISBLANK(#REF!),"",#REF!)</f>
        <v>#REF!</v>
      </c>
    </row>
    <row r="80" spans="1:61" x14ac:dyDescent="0.15">
      <c r="A80" s="143">
        <v>49</v>
      </c>
      <c r="B80" s="139" t="str">
        <f>IF(ISBLANK(※入力用シート!$J$12),"",※入力用シート!$J$12)</f>
        <v/>
      </c>
      <c r="C80" s="139">
        <f>IF(ISBLANK(参照用シート!$K$4),"",参照用シート!$K$4)</f>
        <v>0</v>
      </c>
      <c r="D80" s="144" t="e">
        <f>IF(ISBLANK(#REF!),"",#REF!)</f>
        <v>#REF!</v>
      </c>
      <c r="E80" s="144" t="e">
        <f>IF(ISBLANK(#REF!),"",#REF!)</f>
        <v>#REF!</v>
      </c>
      <c r="F80" s="144" t="e">
        <f>IF(#REF!="","",VLOOKUP(#REF!,リスト!$P$2:$P$101,2,FALSE))</f>
        <v>#REF!</v>
      </c>
      <c r="G80" s="144" t="e">
        <f>IF(ISBLANK(#REF!),"",#REF!)</f>
        <v>#REF!</v>
      </c>
      <c r="H80" s="139" t="e">
        <f>IF(ISBLANK(#REF!),"",#REF!)</f>
        <v>#REF!</v>
      </c>
      <c r="I80" s="139" t="e">
        <f>IF(ISBLANK(#REF!),"","H"&amp;#REF!&amp;"."&amp;#REF!)</f>
        <v>#REF!</v>
      </c>
      <c r="J80" s="139" t="e">
        <f>IF(ISBLANK(#REF!),"",#REF!)</f>
        <v>#REF!</v>
      </c>
    </row>
    <row r="81" spans="1:43" x14ac:dyDescent="0.15">
      <c r="A81" s="143">
        <v>50</v>
      </c>
      <c r="B81" s="139" t="str">
        <f>IF(ISBLANK(※入力用シート!$J$12),"",※入力用シート!$J$12)</f>
        <v/>
      </c>
      <c r="C81" s="139">
        <f>IF(ISBLANK(参照用シート!$K$4),"",参照用シート!$K$4)</f>
        <v>0</v>
      </c>
      <c r="D81" s="144" t="e">
        <f>IF(ISBLANK(#REF!),"",#REF!)</f>
        <v>#REF!</v>
      </c>
      <c r="E81" s="144" t="e">
        <f>IF(ISBLANK(#REF!),"",#REF!)</f>
        <v>#REF!</v>
      </c>
      <c r="F81" s="144" t="e">
        <f>IF(#REF!="","",VLOOKUP(#REF!,リスト!$P$2:$P$101,2,FALSE))</f>
        <v>#REF!</v>
      </c>
      <c r="G81" s="144" t="e">
        <f>IF(ISBLANK(#REF!),"",#REF!)</f>
        <v>#REF!</v>
      </c>
      <c r="H81" s="139" t="e">
        <f>IF(ISBLANK(#REF!),"",#REF!)</f>
        <v>#REF!</v>
      </c>
      <c r="I81" s="139" t="e">
        <f>IF(ISBLANK(#REF!),"","H"&amp;#REF!&amp;"."&amp;#REF!)</f>
        <v>#REF!</v>
      </c>
      <c r="J81" s="139" t="e">
        <f>IF(ISBLANK(#REF!),"",#REF!)</f>
        <v>#REF!</v>
      </c>
    </row>
    <row r="82" spans="1:43" x14ac:dyDescent="0.15">
      <c r="A82" s="143">
        <v>51</v>
      </c>
      <c r="B82" s="139" t="str">
        <f>IF(ISBLANK(※入力用シート!$J$12),"",※入力用シート!$J$12)</f>
        <v/>
      </c>
      <c r="C82" s="139">
        <f>IF(ISBLANK(参照用シート!$K$4),"",参照用シート!$K$4)</f>
        <v>0</v>
      </c>
      <c r="D82" s="144" t="e">
        <f>IF(ISBLANK(#REF!),"",#REF!)</f>
        <v>#REF!</v>
      </c>
      <c r="E82" s="144" t="e">
        <f>IF(ISBLANK(#REF!),"",#REF!)</f>
        <v>#REF!</v>
      </c>
      <c r="F82" s="144" t="e">
        <f>IF(#REF!="","",VLOOKUP(#REF!,リスト!$P$2:$P$101,2,FALSE))</f>
        <v>#REF!</v>
      </c>
      <c r="G82" s="144" t="e">
        <f>IF(ISBLANK(#REF!),"",#REF!)</f>
        <v>#REF!</v>
      </c>
      <c r="H82" s="139" t="e">
        <f>IF(ISBLANK(#REF!),"",#REF!)</f>
        <v>#REF!</v>
      </c>
      <c r="I82" s="139" t="e">
        <f>IF(ISBLANK(#REF!),"","H"&amp;#REF!&amp;"."&amp;#REF!)</f>
        <v>#REF!</v>
      </c>
      <c r="J82" s="139" t="e">
        <f>IF(ISBLANK(#REF!),"",#REF!)</f>
        <v>#REF!</v>
      </c>
    </row>
    <row r="83" spans="1:43" x14ac:dyDescent="0.15">
      <c r="A83" s="143">
        <v>52</v>
      </c>
      <c r="B83" s="139" t="str">
        <f>IF(ISBLANK(※入力用シート!$J$12),"",※入力用シート!$J$12)</f>
        <v/>
      </c>
      <c r="C83" s="139">
        <f>IF(ISBLANK(参照用シート!$K$4),"",参照用シート!$K$4)</f>
        <v>0</v>
      </c>
      <c r="D83" s="144" t="e">
        <f>IF(ISBLANK(#REF!),"",#REF!)</f>
        <v>#REF!</v>
      </c>
      <c r="E83" s="144" t="e">
        <f>IF(ISBLANK(#REF!),"",#REF!)</f>
        <v>#REF!</v>
      </c>
      <c r="F83" s="144" t="e">
        <f>IF(#REF!="","",VLOOKUP(#REF!,リスト!$P$2:$P$101,2,FALSE))</f>
        <v>#REF!</v>
      </c>
      <c r="G83" s="144" t="e">
        <f>IF(ISBLANK(#REF!),"",#REF!)</f>
        <v>#REF!</v>
      </c>
      <c r="H83" s="139" t="e">
        <f>IF(ISBLANK(#REF!),"",#REF!)</f>
        <v>#REF!</v>
      </c>
      <c r="I83" s="139" t="e">
        <f>IF(ISBLANK(#REF!),"","H"&amp;#REF!&amp;"."&amp;#REF!)</f>
        <v>#REF!</v>
      </c>
      <c r="J83" s="139" t="e">
        <f>IF(ISBLANK(#REF!),"",#REF!)</f>
        <v>#REF!</v>
      </c>
    </row>
    <row r="84" spans="1:43" x14ac:dyDescent="0.15">
      <c r="A84" s="143">
        <v>53</v>
      </c>
      <c r="B84" s="139" t="str">
        <f>IF(ISBLANK(※入力用シート!$J$12),"",※入力用シート!$J$12)</f>
        <v/>
      </c>
      <c r="C84" s="139">
        <f>IF(ISBLANK(参照用シート!$K$4),"",参照用シート!$K$4)</f>
        <v>0</v>
      </c>
      <c r="D84" s="144" t="e">
        <f>IF(ISBLANK(#REF!),"",#REF!)</f>
        <v>#REF!</v>
      </c>
      <c r="E84" s="144" t="e">
        <f>IF(ISBLANK(#REF!),"",#REF!)</f>
        <v>#REF!</v>
      </c>
      <c r="F84" s="144" t="e">
        <f>IF(#REF!="","",VLOOKUP(#REF!,リスト!$P$2:$P$101,2,FALSE))</f>
        <v>#REF!</v>
      </c>
      <c r="G84" s="144" t="e">
        <f>IF(ISBLANK(#REF!),"",#REF!)</f>
        <v>#REF!</v>
      </c>
      <c r="H84" s="139" t="e">
        <f>IF(ISBLANK(#REF!),"",#REF!)</f>
        <v>#REF!</v>
      </c>
      <c r="I84" s="139" t="e">
        <f>IF(ISBLANK(#REF!),"","H"&amp;#REF!&amp;"."&amp;#REF!)</f>
        <v>#REF!</v>
      </c>
      <c r="J84" s="139" t="e">
        <f>IF(ISBLANK(#REF!),"",#REF!)</f>
        <v>#REF!</v>
      </c>
    </row>
    <row r="85" spans="1:43" x14ac:dyDescent="0.15">
      <c r="A85" s="143">
        <v>54</v>
      </c>
      <c r="B85" s="139" t="str">
        <f>IF(ISBLANK(※入力用シート!$J$12),"",※入力用シート!$J$12)</f>
        <v/>
      </c>
      <c r="C85" s="139">
        <f>IF(ISBLANK(参照用シート!$K$4),"",参照用シート!$K$4)</f>
        <v>0</v>
      </c>
      <c r="D85" s="144" t="e">
        <f>IF(ISBLANK(#REF!),"",#REF!)</f>
        <v>#REF!</v>
      </c>
      <c r="E85" s="144" t="e">
        <f>IF(ISBLANK(#REF!),"",#REF!)</f>
        <v>#REF!</v>
      </c>
      <c r="F85" s="144" t="e">
        <f>IF(#REF!="","",VLOOKUP(#REF!,リスト!$P$2:$P$101,2,FALSE))</f>
        <v>#REF!</v>
      </c>
      <c r="G85" s="144" t="e">
        <f>IF(ISBLANK(#REF!),"",#REF!)</f>
        <v>#REF!</v>
      </c>
      <c r="H85" s="139" t="e">
        <f>IF(ISBLANK(#REF!),"",#REF!)</f>
        <v>#REF!</v>
      </c>
      <c r="I85" s="139" t="e">
        <f>IF(ISBLANK(#REF!),"","H"&amp;#REF!&amp;"."&amp;#REF!)</f>
        <v>#REF!</v>
      </c>
      <c r="J85" s="139" t="e">
        <f>IF(ISBLANK(#REF!),"",#REF!)</f>
        <v>#REF!</v>
      </c>
    </row>
    <row r="86" spans="1:43" x14ac:dyDescent="0.15">
      <c r="A86" s="143">
        <v>55</v>
      </c>
      <c r="B86" s="139" t="str">
        <f>IF(ISBLANK(※入力用シート!$J$12),"",※入力用シート!$J$12)</f>
        <v/>
      </c>
      <c r="C86" s="139">
        <f>IF(ISBLANK(参照用シート!$K$4),"",参照用シート!$K$4)</f>
        <v>0</v>
      </c>
      <c r="D86" s="144" t="e">
        <f>IF(ISBLANK(#REF!),"",#REF!)</f>
        <v>#REF!</v>
      </c>
      <c r="E86" s="144" t="e">
        <f>IF(ISBLANK(#REF!),"",#REF!)</f>
        <v>#REF!</v>
      </c>
      <c r="F86" s="144" t="e">
        <f>IF(#REF!="","",VLOOKUP(#REF!,リスト!$P$2:$P$101,2,FALSE))</f>
        <v>#REF!</v>
      </c>
      <c r="G86" s="144" t="e">
        <f>IF(ISBLANK(#REF!),"",#REF!)</f>
        <v>#REF!</v>
      </c>
      <c r="H86" s="139" t="e">
        <f>IF(ISBLANK(#REF!),"",#REF!)</f>
        <v>#REF!</v>
      </c>
      <c r="I86" s="139" t="e">
        <f>IF(ISBLANK(#REF!),"","H"&amp;#REF!&amp;"."&amp;#REF!)</f>
        <v>#REF!</v>
      </c>
      <c r="J86" s="139" t="e">
        <f>IF(ISBLANK(#REF!),"",#REF!)</f>
        <v>#REF!</v>
      </c>
    </row>
    <row r="87" spans="1:43" x14ac:dyDescent="0.15">
      <c r="A87" s="143">
        <v>56</v>
      </c>
      <c r="B87" s="139" t="str">
        <f>IF(ISBLANK(※入力用シート!$J$12),"",※入力用シート!$J$12)</f>
        <v/>
      </c>
      <c r="C87" s="139">
        <f>IF(ISBLANK(参照用シート!$K$4),"",参照用シート!$K$4)</f>
        <v>0</v>
      </c>
      <c r="D87" s="144" t="e">
        <f>IF(ISBLANK(#REF!),"",#REF!)</f>
        <v>#REF!</v>
      </c>
      <c r="E87" s="144" t="e">
        <f>IF(ISBLANK(#REF!),"",#REF!)</f>
        <v>#REF!</v>
      </c>
      <c r="F87" s="144" t="e">
        <f>IF(#REF!="","",VLOOKUP(#REF!,リスト!$P$2:$P$101,2,FALSE))</f>
        <v>#REF!</v>
      </c>
      <c r="G87" s="144" t="e">
        <f>IF(ISBLANK(#REF!),"",#REF!)</f>
        <v>#REF!</v>
      </c>
      <c r="H87" s="139" t="e">
        <f>IF(ISBLANK(#REF!),"",#REF!)</f>
        <v>#REF!</v>
      </c>
      <c r="I87" s="139" t="e">
        <f>IF(ISBLANK(#REF!),"","H"&amp;#REF!&amp;"."&amp;#REF!)</f>
        <v>#REF!</v>
      </c>
      <c r="J87" s="139" t="e">
        <f>IF(ISBLANK(#REF!),"",#REF!)</f>
        <v>#REF!</v>
      </c>
    </row>
    <row r="88" spans="1:43" x14ac:dyDescent="0.15">
      <c r="A88" s="143">
        <v>57</v>
      </c>
      <c r="B88" s="139" t="str">
        <f>IF(ISBLANK(※入力用シート!$J$12),"",※入力用シート!$J$12)</f>
        <v/>
      </c>
      <c r="C88" s="139">
        <f>IF(ISBLANK(参照用シート!$K$4),"",参照用シート!$K$4)</f>
        <v>0</v>
      </c>
      <c r="D88" s="144" t="e">
        <f>IF(ISBLANK(#REF!),"",#REF!)</f>
        <v>#REF!</v>
      </c>
      <c r="E88" s="144" t="e">
        <f>IF(ISBLANK(#REF!),"",#REF!)</f>
        <v>#REF!</v>
      </c>
      <c r="F88" s="144" t="e">
        <f>IF(#REF!="","",VLOOKUP(#REF!,リスト!$P$2:$P$101,2,FALSE))</f>
        <v>#REF!</v>
      </c>
      <c r="G88" s="144" t="e">
        <f>IF(ISBLANK(#REF!),"",#REF!)</f>
        <v>#REF!</v>
      </c>
      <c r="H88" s="139" t="e">
        <f>IF(ISBLANK(#REF!),"",#REF!)</f>
        <v>#REF!</v>
      </c>
      <c r="I88" s="139" t="e">
        <f>IF(ISBLANK(#REF!),"","H"&amp;#REF!&amp;"."&amp;#REF!)</f>
        <v>#REF!</v>
      </c>
      <c r="J88" s="139" t="e">
        <f>IF(ISBLANK(#REF!),"",#REF!)</f>
        <v>#REF!</v>
      </c>
    </row>
    <row r="89" spans="1:43" x14ac:dyDescent="0.15">
      <c r="A89" s="143">
        <v>58</v>
      </c>
      <c r="B89" s="139" t="str">
        <f>IF(ISBLANK(※入力用シート!$J$12),"",※入力用シート!$J$12)</f>
        <v/>
      </c>
      <c r="C89" s="139">
        <f>IF(ISBLANK(参照用シート!$K$4),"",参照用シート!$K$4)</f>
        <v>0</v>
      </c>
      <c r="D89" s="144" t="e">
        <f>IF(ISBLANK(#REF!),"",#REF!)</f>
        <v>#REF!</v>
      </c>
      <c r="E89" s="144" t="e">
        <f>IF(ISBLANK(#REF!),"",#REF!)</f>
        <v>#REF!</v>
      </c>
      <c r="F89" s="144" t="e">
        <f>IF(#REF!="","",VLOOKUP(#REF!,リスト!$P$2:$P$101,2,FALSE))</f>
        <v>#REF!</v>
      </c>
      <c r="G89" s="144" t="e">
        <f>IF(ISBLANK(#REF!),"",#REF!)</f>
        <v>#REF!</v>
      </c>
      <c r="H89" s="139" t="e">
        <f>IF(ISBLANK(#REF!),"",#REF!)</f>
        <v>#REF!</v>
      </c>
      <c r="I89" s="139" t="e">
        <f>IF(ISBLANK(#REF!),"","H"&amp;#REF!&amp;"."&amp;#REF!)</f>
        <v>#REF!</v>
      </c>
      <c r="J89" s="139" t="e">
        <f>IF(ISBLANK(#REF!),"",#REF!)</f>
        <v>#REF!</v>
      </c>
    </row>
    <row r="90" spans="1:43" x14ac:dyDescent="0.15">
      <c r="A90" s="143">
        <v>59</v>
      </c>
      <c r="B90" s="139" t="str">
        <f>IF(ISBLANK(※入力用シート!$J$12),"",※入力用シート!$J$12)</f>
        <v/>
      </c>
      <c r="C90" s="139">
        <f>IF(ISBLANK(参照用シート!$K$4),"",参照用シート!$K$4)</f>
        <v>0</v>
      </c>
      <c r="D90" s="144" t="e">
        <f>IF(ISBLANK(#REF!),"",#REF!)</f>
        <v>#REF!</v>
      </c>
      <c r="E90" s="144" t="e">
        <f>IF(ISBLANK(#REF!),"",#REF!)</f>
        <v>#REF!</v>
      </c>
      <c r="F90" s="144" t="e">
        <f>IF(#REF!="","",VLOOKUP(#REF!,リスト!$P$2:$P$101,2,FALSE))</f>
        <v>#REF!</v>
      </c>
      <c r="G90" s="144" t="e">
        <f>IF(ISBLANK(#REF!),"",#REF!)</f>
        <v>#REF!</v>
      </c>
      <c r="H90" s="139" t="e">
        <f>IF(ISBLANK(#REF!),"",#REF!)</f>
        <v>#REF!</v>
      </c>
      <c r="I90" s="139" t="e">
        <f>IF(ISBLANK(#REF!),"","H"&amp;#REF!&amp;"."&amp;#REF!)</f>
        <v>#REF!</v>
      </c>
      <c r="J90" s="139" t="e">
        <f>IF(ISBLANK(#REF!),"",#REF!)</f>
        <v>#REF!</v>
      </c>
    </row>
    <row r="91" spans="1:43" x14ac:dyDescent="0.15">
      <c r="A91" s="143">
        <v>60</v>
      </c>
      <c r="B91" s="139" t="str">
        <f>IF(ISBLANK(※入力用シート!$J$12),"",※入力用シート!$J$12)</f>
        <v/>
      </c>
      <c r="C91" s="139">
        <f>IF(ISBLANK(参照用シート!$K$4),"",参照用シート!$K$4)</f>
        <v>0</v>
      </c>
      <c r="D91" s="144" t="e">
        <f>IF(ISBLANK(#REF!),"",#REF!)</f>
        <v>#REF!</v>
      </c>
      <c r="E91" s="144" t="e">
        <f>IF(ISBLANK(#REF!),"",#REF!)</f>
        <v>#REF!</v>
      </c>
      <c r="F91" s="144" t="e">
        <f>IF(#REF!="","",VLOOKUP(#REF!,リスト!$P$2:$P$101,2,FALSE))</f>
        <v>#REF!</v>
      </c>
      <c r="G91" s="144" t="e">
        <f>IF(ISBLANK(#REF!),"",#REF!)</f>
        <v>#REF!</v>
      </c>
      <c r="H91" s="139" t="e">
        <f>IF(ISBLANK(#REF!),"",#REF!)</f>
        <v>#REF!</v>
      </c>
      <c r="I91" s="139" t="e">
        <f>IF(ISBLANK(#REF!),"","H"&amp;#REF!&amp;"."&amp;#REF!)</f>
        <v>#REF!</v>
      </c>
      <c r="J91" s="139" t="e">
        <f>IF(ISBLANK(#REF!),"",#REF!)</f>
        <v>#REF!</v>
      </c>
    </row>
    <row r="94" spans="1:43" x14ac:dyDescent="0.15">
      <c r="A94" s="137" t="s">
        <v>922</v>
      </c>
      <c r="C94" s="137" t="s">
        <v>923</v>
      </c>
      <c r="D94" s="99">
        <f>COUNTA(#REF!)</f>
        <v>1</v>
      </c>
      <c r="E94" s="137" t="s">
        <v>924</v>
      </c>
      <c r="F94" s="99">
        <f>COUNTA(#REF!)+95</f>
        <v>96</v>
      </c>
    </row>
    <row r="95" spans="1:43" x14ac:dyDescent="0.15">
      <c r="A95" s="144" t="s">
        <v>109</v>
      </c>
      <c r="B95" s="144" t="s">
        <v>104</v>
      </c>
      <c r="C95" s="139" t="s">
        <v>869</v>
      </c>
      <c r="D95" s="139" t="s">
        <v>903</v>
      </c>
      <c r="E95" s="139" t="s">
        <v>870</v>
      </c>
      <c r="F95" s="139" t="s">
        <v>871</v>
      </c>
      <c r="G95" s="139" t="s">
        <v>904</v>
      </c>
      <c r="H95" s="139" t="s">
        <v>925</v>
      </c>
      <c r="I95" s="139" t="s">
        <v>926</v>
      </c>
      <c r="J95" s="139" t="s">
        <v>872</v>
      </c>
      <c r="K95" s="139" t="s">
        <v>873</v>
      </c>
      <c r="L95" s="139" t="s">
        <v>874</v>
      </c>
      <c r="M95" s="139" t="s">
        <v>875</v>
      </c>
      <c r="N95" s="139" t="s">
        <v>927</v>
      </c>
      <c r="O95" s="139" t="s">
        <v>876</v>
      </c>
      <c r="P95" s="139" t="s">
        <v>877</v>
      </c>
      <c r="Q95" s="139" t="s">
        <v>878</v>
      </c>
      <c r="R95" s="139" t="s">
        <v>879</v>
      </c>
      <c r="S95" s="139" t="s">
        <v>880</v>
      </c>
      <c r="T95" s="139" t="s">
        <v>881</v>
      </c>
      <c r="U95" s="139" t="s">
        <v>928</v>
      </c>
      <c r="V95" s="139" t="s">
        <v>882</v>
      </c>
      <c r="W95" s="139" t="s">
        <v>883</v>
      </c>
      <c r="X95" s="139" t="s">
        <v>884</v>
      </c>
      <c r="Y95" s="139" t="s">
        <v>885</v>
      </c>
      <c r="Z95" s="139" t="s">
        <v>886</v>
      </c>
      <c r="AA95" s="139" t="s">
        <v>887</v>
      </c>
      <c r="AB95" s="139" t="s">
        <v>888</v>
      </c>
      <c r="AC95" s="139" t="s">
        <v>889</v>
      </c>
      <c r="AD95" s="139" t="s">
        <v>878</v>
      </c>
      <c r="AE95" s="139" t="s">
        <v>928</v>
      </c>
      <c r="AF95" s="139" t="s">
        <v>882</v>
      </c>
      <c r="AG95" s="139" t="s">
        <v>883</v>
      </c>
      <c r="AH95" s="139" t="s">
        <v>884</v>
      </c>
      <c r="AI95" s="139" t="s">
        <v>885</v>
      </c>
      <c r="AJ95" s="139" t="s">
        <v>890</v>
      </c>
      <c r="AK95" s="139" t="s">
        <v>888</v>
      </c>
      <c r="AL95" s="139" t="s">
        <v>891</v>
      </c>
      <c r="AM95" s="139" t="s">
        <v>892</v>
      </c>
      <c r="AN95" s="139" t="s">
        <v>893</v>
      </c>
      <c r="AO95" s="139" t="s">
        <v>894</v>
      </c>
      <c r="AP95" s="139" t="s">
        <v>895</v>
      </c>
      <c r="AQ95" s="144" t="s">
        <v>22</v>
      </c>
    </row>
    <row r="96" spans="1:43" x14ac:dyDescent="0.15">
      <c r="A96" s="139" t="str">
        <f>IF(ISBLANK(※入力用シート!$J$12),"",※入力用シート!$J$12)</f>
        <v/>
      </c>
      <c r="B96" s="139">
        <f>IF(ISBLANK(参照用シート!$K$4),"",参照用シート!$K$4)</f>
        <v>0</v>
      </c>
      <c r="C96" s="139" t="e">
        <f>IF(ISBLANK(#REF!),"",#REF!)</f>
        <v>#REF!</v>
      </c>
      <c r="D96" s="139" t="e">
        <f>IF(ISBLANK(#REF!),"",#REF!)</f>
        <v>#REF!</v>
      </c>
      <c r="E96" s="139" t="e">
        <f>IF(ISBLANK(#REF!),"",#REF!)</f>
        <v>#REF!</v>
      </c>
      <c r="F96" s="139" t="e">
        <f>IF(ISBLANK(#REF!),"",#REF!)</f>
        <v>#REF!</v>
      </c>
      <c r="G96" s="139" t="e">
        <f>IF(ISBLANK(#REF!),"",#REF!)</f>
        <v>#REF!</v>
      </c>
      <c r="H96" s="139" t="e">
        <f>IF(ISBLANK(#REF!),"",#REF!)</f>
        <v>#REF!</v>
      </c>
      <c r="I96" s="139" t="e">
        <f>IF(ISBLANK(#REF!),"",#REF!)</f>
        <v>#REF!</v>
      </c>
      <c r="J96" s="139" t="e">
        <f>IF(ISBLANK(#REF!),"",#REF!)</f>
        <v>#REF!</v>
      </c>
      <c r="K96" s="139" t="e">
        <f>IF(ISBLANK(#REF!),"",#REF!)</f>
        <v>#REF!</v>
      </c>
      <c r="L96" s="139" t="e">
        <f>IF(ISBLANK(#REF!),"",#REF!)</f>
        <v>#REF!</v>
      </c>
      <c r="M96" s="139" t="e">
        <f>IF(ISBLANK(#REF!),"",#REF!)</f>
        <v>#REF!</v>
      </c>
      <c r="N96" s="139" t="e">
        <f>IF(ISBLANK(#REF!),"",#REF!)</f>
        <v>#REF!</v>
      </c>
      <c r="O96" s="139" t="e">
        <f>IF(ISBLANK(#REF!),"",#REF!)</f>
        <v>#REF!</v>
      </c>
      <c r="P96" s="139" t="e">
        <f>IF(ISBLANK(#REF!),"",#REF!)</f>
        <v>#REF!</v>
      </c>
      <c r="Q96" s="139" t="e">
        <f>IF(ISBLANK(#REF!),"",#REF!)</f>
        <v>#REF!</v>
      </c>
      <c r="R96" s="139" t="e">
        <f>IF(ISBLANK(#REF!),"",#REF!)</f>
        <v>#REF!</v>
      </c>
      <c r="S96" s="139" t="e">
        <f>IF(ISBLANK(#REF!),"",#REF!)</f>
        <v>#REF!</v>
      </c>
      <c r="T96" s="139" t="e">
        <f>IF(ISBLANK(#REF!),"",#REF!)</f>
        <v>#REF!</v>
      </c>
      <c r="U96" s="139" t="e">
        <f>IF(ISBLANK(#REF!),"",#REF!)</f>
        <v>#REF!</v>
      </c>
      <c r="V96" s="139" t="e">
        <f>IF(ISBLANK(#REF!),"",#REF!)</f>
        <v>#REF!</v>
      </c>
      <c r="W96" s="139" t="e">
        <f>IF(ISBLANK(#REF!),"",#REF!)</f>
        <v>#REF!</v>
      </c>
      <c r="X96" s="139" t="e">
        <f>IF(ISBLANK(#REF!),"",#REF!)</f>
        <v>#REF!</v>
      </c>
      <c r="Y96" s="139" t="e">
        <f>IF(ISBLANK(#REF!),"",#REF!)</f>
        <v>#REF!</v>
      </c>
      <c r="Z96" s="139" t="e">
        <f>IF(ISBLANK(#REF!),"",#REF!)</f>
        <v>#REF!</v>
      </c>
      <c r="AA96" s="139" t="e">
        <f>IF(ISBLANK(#REF!),"",#REF!)</f>
        <v>#REF!</v>
      </c>
      <c r="AB96" s="139" t="e">
        <f>IF(ISBLANK(#REF!),"",#REF!)</f>
        <v>#REF!</v>
      </c>
      <c r="AC96" s="139" t="e">
        <f>IF(ISBLANK(#REF!),"",#REF!)</f>
        <v>#REF!</v>
      </c>
      <c r="AD96" s="139" t="e">
        <f>IF(ISBLANK(#REF!),"",#REF!)</f>
        <v>#REF!</v>
      </c>
      <c r="AE96" s="139" t="e">
        <f>IF(ISBLANK(#REF!),"",#REF!)</f>
        <v>#REF!</v>
      </c>
      <c r="AF96" s="139" t="e">
        <f>IF(ISBLANK(#REF!),"",#REF!)</f>
        <v>#REF!</v>
      </c>
      <c r="AG96" s="139" t="e">
        <f>IF(ISBLANK(#REF!),"",#REF!)</f>
        <v>#REF!</v>
      </c>
      <c r="AH96" s="139" t="e">
        <f>IF(ISBLANK(#REF!),"",#REF!)</f>
        <v>#REF!</v>
      </c>
      <c r="AI96" s="139" t="e">
        <f>IF(ISBLANK(#REF!),"",#REF!)</f>
        <v>#REF!</v>
      </c>
      <c r="AJ96" s="139" t="e">
        <f>IF(ISBLANK(#REF!),"",#REF!)</f>
        <v>#REF!</v>
      </c>
      <c r="AK96" s="139" t="e">
        <f>IF(ISBLANK(#REF!),"",#REF!)</f>
        <v>#REF!</v>
      </c>
      <c r="AL96" s="139" t="e">
        <f>IF(ISBLANK(#REF!),"",#REF!)</f>
        <v>#REF!</v>
      </c>
      <c r="AM96" s="139" t="e">
        <f>IF(ISBLANK(#REF!),"",#REF!)</f>
        <v>#REF!</v>
      </c>
      <c r="AN96" s="139" t="e">
        <f>IF(ISBLANK(#REF!),"",#REF!)</f>
        <v>#REF!</v>
      </c>
      <c r="AO96" s="139" t="e">
        <f>IF(ISBLANK(#REF!),"",#REF!)</f>
        <v>#REF!</v>
      </c>
      <c r="AP96" s="139" t="e">
        <f>IF(ISBLANK(#REF!),"",#REF!)</f>
        <v>#REF!</v>
      </c>
      <c r="AQ96" s="139" t="e">
        <f>IF(ISBLANK(#REF!),"",#REF!)</f>
        <v>#REF!</v>
      </c>
    </row>
    <row r="97" spans="1:43" x14ac:dyDescent="0.15">
      <c r="A97" s="139" t="str">
        <f>IF(ISBLANK(※入力用シート!$J$12),"",※入力用シート!$J$12)</f>
        <v/>
      </c>
      <c r="B97" s="139">
        <f>IF(ISBLANK(参照用シート!$K$4),"",参照用シート!$K$4)</f>
        <v>0</v>
      </c>
      <c r="C97" s="139" t="e">
        <f>IF(ISBLANK(#REF!),"",#REF!)</f>
        <v>#REF!</v>
      </c>
      <c r="D97" s="139" t="e">
        <f>IF(ISBLANK(#REF!),"",#REF!)</f>
        <v>#REF!</v>
      </c>
      <c r="E97" s="139" t="e">
        <f>IF(ISBLANK(#REF!),"",#REF!)</f>
        <v>#REF!</v>
      </c>
      <c r="F97" s="139" t="e">
        <f>IF(ISBLANK(#REF!),"",#REF!)</f>
        <v>#REF!</v>
      </c>
      <c r="G97" s="139" t="e">
        <f>IF(ISBLANK(#REF!),"",#REF!)</f>
        <v>#REF!</v>
      </c>
      <c r="H97" s="139" t="e">
        <f>IF(ISBLANK(#REF!),"",#REF!)</f>
        <v>#REF!</v>
      </c>
      <c r="I97" s="139" t="e">
        <f>IF(ISBLANK(#REF!),"",#REF!)</f>
        <v>#REF!</v>
      </c>
      <c r="J97" s="139" t="e">
        <f>IF(ISBLANK(#REF!),"",#REF!)</f>
        <v>#REF!</v>
      </c>
      <c r="K97" s="139" t="e">
        <f>IF(ISBLANK(#REF!),"",#REF!)</f>
        <v>#REF!</v>
      </c>
      <c r="L97" s="139" t="e">
        <f>IF(ISBLANK(#REF!),"",#REF!)</f>
        <v>#REF!</v>
      </c>
      <c r="M97" s="139" t="e">
        <f>IF(ISBLANK(#REF!),"",#REF!)</f>
        <v>#REF!</v>
      </c>
      <c r="N97" s="139" t="e">
        <f>IF(ISBLANK(#REF!),"",#REF!)</f>
        <v>#REF!</v>
      </c>
      <c r="O97" s="139" t="e">
        <f>IF(ISBLANK(#REF!),"",#REF!)</f>
        <v>#REF!</v>
      </c>
      <c r="P97" s="139" t="e">
        <f>IF(ISBLANK(#REF!),"",#REF!)</f>
        <v>#REF!</v>
      </c>
      <c r="Q97" s="139" t="e">
        <f>IF(ISBLANK(#REF!),"",#REF!)</f>
        <v>#REF!</v>
      </c>
      <c r="R97" s="139" t="e">
        <f>IF(ISBLANK(#REF!),"",#REF!)</f>
        <v>#REF!</v>
      </c>
      <c r="S97" s="139" t="e">
        <f>IF(ISBLANK(#REF!),"",#REF!)</f>
        <v>#REF!</v>
      </c>
      <c r="T97" s="139" t="e">
        <f>IF(ISBLANK(#REF!),"",#REF!)</f>
        <v>#REF!</v>
      </c>
      <c r="U97" s="139" t="e">
        <f>IF(ISBLANK(#REF!),"",#REF!)</f>
        <v>#REF!</v>
      </c>
      <c r="V97" s="139" t="e">
        <f>IF(ISBLANK(#REF!),"",#REF!)</f>
        <v>#REF!</v>
      </c>
      <c r="W97" s="139" t="e">
        <f>IF(ISBLANK(#REF!),"",#REF!)</f>
        <v>#REF!</v>
      </c>
      <c r="X97" s="139" t="e">
        <f>IF(ISBLANK(#REF!),"",#REF!)</f>
        <v>#REF!</v>
      </c>
      <c r="Y97" s="139" t="e">
        <f>IF(ISBLANK(#REF!),"",#REF!)</f>
        <v>#REF!</v>
      </c>
      <c r="Z97" s="139" t="e">
        <f>IF(ISBLANK(#REF!),"",#REF!)</f>
        <v>#REF!</v>
      </c>
      <c r="AA97" s="139" t="e">
        <f>IF(ISBLANK(#REF!),"",#REF!)</f>
        <v>#REF!</v>
      </c>
      <c r="AB97" s="139" t="e">
        <f>IF(ISBLANK(#REF!),"",#REF!)</f>
        <v>#REF!</v>
      </c>
      <c r="AC97" s="139" t="e">
        <f>IF(ISBLANK(#REF!),"",#REF!)</f>
        <v>#REF!</v>
      </c>
      <c r="AD97" s="139" t="e">
        <f>IF(ISBLANK(#REF!),"",#REF!)</f>
        <v>#REF!</v>
      </c>
      <c r="AE97" s="139" t="e">
        <f>IF(ISBLANK(#REF!),"",#REF!)</f>
        <v>#REF!</v>
      </c>
      <c r="AF97" s="139" t="e">
        <f>IF(ISBLANK(#REF!),"",#REF!)</f>
        <v>#REF!</v>
      </c>
      <c r="AG97" s="139" t="e">
        <f>IF(ISBLANK(#REF!),"",#REF!)</f>
        <v>#REF!</v>
      </c>
      <c r="AH97" s="139" t="e">
        <f>IF(ISBLANK(#REF!),"",#REF!)</f>
        <v>#REF!</v>
      </c>
      <c r="AI97" s="139" t="e">
        <f>IF(ISBLANK(#REF!),"",#REF!)</f>
        <v>#REF!</v>
      </c>
      <c r="AJ97" s="139" t="e">
        <f>IF(ISBLANK(#REF!),"",#REF!)</f>
        <v>#REF!</v>
      </c>
      <c r="AK97" s="139" t="e">
        <f>IF(ISBLANK(#REF!),"",#REF!)</f>
        <v>#REF!</v>
      </c>
      <c r="AL97" s="139" t="e">
        <f>IF(ISBLANK(#REF!),"",#REF!)</f>
        <v>#REF!</v>
      </c>
      <c r="AM97" s="139" t="e">
        <f>IF(ISBLANK(#REF!),"",#REF!)</f>
        <v>#REF!</v>
      </c>
      <c r="AN97" s="139" t="e">
        <f>IF(ISBLANK(#REF!),"",#REF!)</f>
        <v>#REF!</v>
      </c>
      <c r="AO97" s="139" t="e">
        <f>IF(ISBLANK(#REF!),"",#REF!)</f>
        <v>#REF!</v>
      </c>
      <c r="AP97" s="139" t="e">
        <f>IF(ISBLANK(#REF!),"",#REF!)</f>
        <v>#REF!</v>
      </c>
      <c r="AQ97" s="139" t="e">
        <f>IF(ISBLANK(#REF!),"",#REF!)</f>
        <v>#REF!</v>
      </c>
    </row>
    <row r="98" spans="1:43" x14ac:dyDescent="0.15">
      <c r="A98" s="139" t="str">
        <f>IF(ISBLANK(※入力用シート!$J$12),"",※入力用シート!$J$12)</f>
        <v/>
      </c>
      <c r="B98" s="139">
        <f>IF(ISBLANK(参照用シート!$K$4),"",参照用シート!$K$4)</f>
        <v>0</v>
      </c>
      <c r="C98" s="139" t="e">
        <f>IF(ISBLANK(#REF!),"",#REF!)</f>
        <v>#REF!</v>
      </c>
      <c r="D98" s="139" t="e">
        <f>IF(ISBLANK(#REF!),"",#REF!)</f>
        <v>#REF!</v>
      </c>
      <c r="E98" s="139" t="e">
        <f>IF(ISBLANK(#REF!),"",#REF!)</f>
        <v>#REF!</v>
      </c>
      <c r="F98" s="139" t="e">
        <f>IF(ISBLANK(#REF!),"",#REF!)</f>
        <v>#REF!</v>
      </c>
      <c r="G98" s="139" t="e">
        <f>IF(ISBLANK(#REF!),"",#REF!)</f>
        <v>#REF!</v>
      </c>
      <c r="H98" s="139" t="e">
        <f>IF(ISBLANK(#REF!),"",#REF!)</f>
        <v>#REF!</v>
      </c>
      <c r="I98" s="139" t="e">
        <f>IF(ISBLANK(#REF!),"",#REF!)</f>
        <v>#REF!</v>
      </c>
      <c r="J98" s="139" t="e">
        <f>IF(ISBLANK(#REF!),"",#REF!)</f>
        <v>#REF!</v>
      </c>
      <c r="K98" s="139" t="e">
        <f>IF(ISBLANK(#REF!),"",#REF!)</f>
        <v>#REF!</v>
      </c>
      <c r="L98" s="139" t="e">
        <f>IF(ISBLANK(#REF!),"",#REF!)</f>
        <v>#REF!</v>
      </c>
      <c r="M98" s="139" t="e">
        <f>IF(ISBLANK(#REF!),"",#REF!)</f>
        <v>#REF!</v>
      </c>
      <c r="N98" s="139" t="e">
        <f>IF(ISBLANK(#REF!),"",#REF!)</f>
        <v>#REF!</v>
      </c>
      <c r="O98" s="139" t="e">
        <f>IF(ISBLANK(#REF!),"",#REF!)</f>
        <v>#REF!</v>
      </c>
      <c r="P98" s="139" t="e">
        <f>IF(ISBLANK(#REF!),"",#REF!)</f>
        <v>#REF!</v>
      </c>
      <c r="Q98" s="139" t="e">
        <f>IF(ISBLANK(#REF!),"",#REF!)</f>
        <v>#REF!</v>
      </c>
      <c r="R98" s="139" t="e">
        <f>IF(ISBLANK(#REF!),"",#REF!)</f>
        <v>#REF!</v>
      </c>
      <c r="S98" s="139" t="e">
        <f>IF(ISBLANK(#REF!),"",#REF!)</f>
        <v>#REF!</v>
      </c>
      <c r="T98" s="139" t="e">
        <f>IF(ISBLANK(#REF!),"",#REF!)</f>
        <v>#REF!</v>
      </c>
      <c r="U98" s="139" t="e">
        <f>IF(ISBLANK(#REF!),"",#REF!)</f>
        <v>#REF!</v>
      </c>
      <c r="V98" s="139" t="e">
        <f>IF(ISBLANK(#REF!),"",#REF!)</f>
        <v>#REF!</v>
      </c>
      <c r="W98" s="139" t="e">
        <f>IF(ISBLANK(#REF!),"",#REF!)</f>
        <v>#REF!</v>
      </c>
      <c r="X98" s="139" t="e">
        <f>IF(ISBLANK(#REF!),"",#REF!)</f>
        <v>#REF!</v>
      </c>
      <c r="Y98" s="139" t="e">
        <f>IF(ISBLANK(#REF!),"",#REF!)</f>
        <v>#REF!</v>
      </c>
      <c r="Z98" s="139" t="e">
        <f>IF(ISBLANK(#REF!),"",#REF!)</f>
        <v>#REF!</v>
      </c>
      <c r="AA98" s="139" t="e">
        <f>IF(ISBLANK(#REF!),"",#REF!)</f>
        <v>#REF!</v>
      </c>
      <c r="AB98" s="139" t="e">
        <f>IF(ISBLANK(#REF!),"",#REF!)</f>
        <v>#REF!</v>
      </c>
      <c r="AC98" s="139" t="e">
        <f>IF(ISBLANK(#REF!),"",#REF!)</f>
        <v>#REF!</v>
      </c>
      <c r="AD98" s="139" t="e">
        <f>IF(ISBLANK(#REF!),"",#REF!)</f>
        <v>#REF!</v>
      </c>
      <c r="AE98" s="139" t="e">
        <f>IF(ISBLANK(#REF!),"",#REF!)</f>
        <v>#REF!</v>
      </c>
      <c r="AF98" s="139" t="e">
        <f>IF(ISBLANK(#REF!),"",#REF!)</f>
        <v>#REF!</v>
      </c>
      <c r="AG98" s="139" t="e">
        <f>IF(ISBLANK(#REF!),"",#REF!)</f>
        <v>#REF!</v>
      </c>
      <c r="AH98" s="139" t="e">
        <f>IF(ISBLANK(#REF!),"",#REF!)</f>
        <v>#REF!</v>
      </c>
      <c r="AI98" s="139" t="e">
        <f>IF(ISBLANK(#REF!),"",#REF!)</f>
        <v>#REF!</v>
      </c>
      <c r="AJ98" s="139" t="e">
        <f>IF(ISBLANK(#REF!),"",#REF!)</f>
        <v>#REF!</v>
      </c>
      <c r="AK98" s="139" t="e">
        <f>IF(ISBLANK(#REF!),"",#REF!)</f>
        <v>#REF!</v>
      </c>
      <c r="AL98" s="139" t="e">
        <f>IF(ISBLANK(#REF!),"",#REF!)</f>
        <v>#REF!</v>
      </c>
      <c r="AM98" s="139" t="e">
        <f>IF(ISBLANK(#REF!),"",#REF!)</f>
        <v>#REF!</v>
      </c>
      <c r="AN98" s="139" t="e">
        <f>IF(ISBLANK(#REF!),"",#REF!)</f>
        <v>#REF!</v>
      </c>
      <c r="AO98" s="139" t="e">
        <f>IF(ISBLANK(#REF!),"",#REF!)</f>
        <v>#REF!</v>
      </c>
      <c r="AP98" s="139" t="e">
        <f>IF(ISBLANK(#REF!),"",#REF!)</f>
        <v>#REF!</v>
      </c>
      <c r="AQ98" s="139" t="e">
        <f>IF(ISBLANK(#REF!),"",#REF!)</f>
        <v>#REF!</v>
      </c>
    </row>
    <row r="99" spans="1:43" x14ac:dyDescent="0.15">
      <c r="A99" s="139" t="str">
        <f>IF(ISBLANK(※入力用シート!$J$12),"",※入力用シート!$J$12)</f>
        <v/>
      </c>
      <c r="B99" s="139">
        <f>IF(ISBLANK(参照用シート!$K$4),"",参照用シート!$K$4)</f>
        <v>0</v>
      </c>
      <c r="C99" s="139" t="e">
        <f>IF(ISBLANK(#REF!),"",#REF!)</f>
        <v>#REF!</v>
      </c>
      <c r="D99" s="139" t="e">
        <f>IF(ISBLANK(#REF!),"",#REF!)</f>
        <v>#REF!</v>
      </c>
      <c r="E99" s="139" t="e">
        <f>IF(ISBLANK(#REF!),"",#REF!)</f>
        <v>#REF!</v>
      </c>
      <c r="F99" s="139" t="e">
        <f>IF(ISBLANK(#REF!),"",#REF!)</f>
        <v>#REF!</v>
      </c>
      <c r="G99" s="139" t="e">
        <f>IF(ISBLANK(#REF!),"",#REF!)</f>
        <v>#REF!</v>
      </c>
      <c r="H99" s="139" t="e">
        <f>IF(ISBLANK(#REF!),"",#REF!)</f>
        <v>#REF!</v>
      </c>
      <c r="I99" s="139" t="e">
        <f>IF(ISBLANK(#REF!),"",#REF!)</f>
        <v>#REF!</v>
      </c>
      <c r="J99" s="139" t="e">
        <f>IF(ISBLANK(#REF!),"",#REF!)</f>
        <v>#REF!</v>
      </c>
      <c r="K99" s="139" t="e">
        <f>IF(ISBLANK(#REF!),"",#REF!)</f>
        <v>#REF!</v>
      </c>
      <c r="L99" s="139" t="e">
        <f>IF(ISBLANK(#REF!),"",#REF!)</f>
        <v>#REF!</v>
      </c>
      <c r="M99" s="139" t="e">
        <f>IF(ISBLANK(#REF!),"",#REF!)</f>
        <v>#REF!</v>
      </c>
      <c r="N99" s="139" t="e">
        <f>IF(ISBLANK(#REF!),"",#REF!)</f>
        <v>#REF!</v>
      </c>
      <c r="O99" s="139" t="e">
        <f>IF(ISBLANK(#REF!),"",#REF!)</f>
        <v>#REF!</v>
      </c>
      <c r="P99" s="139" t="e">
        <f>IF(ISBLANK(#REF!),"",#REF!)</f>
        <v>#REF!</v>
      </c>
      <c r="Q99" s="139" t="e">
        <f>IF(ISBLANK(#REF!),"",#REF!)</f>
        <v>#REF!</v>
      </c>
      <c r="R99" s="139" t="e">
        <f>IF(ISBLANK(#REF!),"",#REF!)</f>
        <v>#REF!</v>
      </c>
      <c r="S99" s="139" t="e">
        <f>IF(ISBLANK(#REF!),"",#REF!)</f>
        <v>#REF!</v>
      </c>
      <c r="T99" s="139" t="e">
        <f>IF(ISBLANK(#REF!),"",#REF!)</f>
        <v>#REF!</v>
      </c>
      <c r="U99" s="139" t="e">
        <f>IF(ISBLANK(#REF!),"",#REF!)</f>
        <v>#REF!</v>
      </c>
      <c r="V99" s="139" t="e">
        <f>IF(ISBLANK(#REF!),"",#REF!)</f>
        <v>#REF!</v>
      </c>
      <c r="W99" s="139" t="e">
        <f>IF(ISBLANK(#REF!),"",#REF!)</f>
        <v>#REF!</v>
      </c>
      <c r="X99" s="139" t="e">
        <f>IF(ISBLANK(#REF!),"",#REF!)</f>
        <v>#REF!</v>
      </c>
      <c r="Y99" s="139" t="e">
        <f>IF(ISBLANK(#REF!),"",#REF!)</f>
        <v>#REF!</v>
      </c>
      <c r="Z99" s="139" t="e">
        <f>IF(ISBLANK(#REF!),"",#REF!)</f>
        <v>#REF!</v>
      </c>
      <c r="AA99" s="139" t="e">
        <f>IF(ISBLANK(#REF!),"",#REF!)</f>
        <v>#REF!</v>
      </c>
      <c r="AB99" s="139" t="e">
        <f>IF(ISBLANK(#REF!),"",#REF!)</f>
        <v>#REF!</v>
      </c>
      <c r="AC99" s="139" t="e">
        <f>IF(ISBLANK(#REF!),"",#REF!)</f>
        <v>#REF!</v>
      </c>
      <c r="AD99" s="139" t="e">
        <f>IF(ISBLANK(#REF!),"",#REF!)</f>
        <v>#REF!</v>
      </c>
      <c r="AE99" s="139" t="e">
        <f>IF(ISBLANK(#REF!),"",#REF!)</f>
        <v>#REF!</v>
      </c>
      <c r="AF99" s="139" t="e">
        <f>IF(ISBLANK(#REF!),"",#REF!)</f>
        <v>#REF!</v>
      </c>
      <c r="AG99" s="139" t="e">
        <f>IF(ISBLANK(#REF!),"",#REF!)</f>
        <v>#REF!</v>
      </c>
      <c r="AH99" s="139" t="e">
        <f>IF(ISBLANK(#REF!),"",#REF!)</f>
        <v>#REF!</v>
      </c>
      <c r="AI99" s="139" t="e">
        <f>IF(ISBLANK(#REF!),"",#REF!)</f>
        <v>#REF!</v>
      </c>
      <c r="AJ99" s="139" t="e">
        <f>IF(ISBLANK(#REF!),"",#REF!)</f>
        <v>#REF!</v>
      </c>
      <c r="AK99" s="139" t="e">
        <f>IF(ISBLANK(#REF!),"",#REF!)</f>
        <v>#REF!</v>
      </c>
      <c r="AL99" s="139" t="e">
        <f>IF(ISBLANK(#REF!),"",#REF!)</f>
        <v>#REF!</v>
      </c>
      <c r="AM99" s="139" t="e">
        <f>IF(ISBLANK(#REF!),"",#REF!)</f>
        <v>#REF!</v>
      </c>
      <c r="AN99" s="139" t="e">
        <f>IF(ISBLANK(#REF!),"",#REF!)</f>
        <v>#REF!</v>
      </c>
      <c r="AO99" s="139" t="e">
        <f>IF(ISBLANK(#REF!),"",#REF!)</f>
        <v>#REF!</v>
      </c>
      <c r="AP99" s="139" t="e">
        <f>IF(ISBLANK(#REF!),"",#REF!)</f>
        <v>#REF!</v>
      </c>
      <c r="AQ99" s="139" t="e">
        <f>IF(ISBLANK(#REF!),"",#REF!)</f>
        <v>#REF!</v>
      </c>
    </row>
    <row r="100" spans="1:43" x14ac:dyDescent="0.15">
      <c r="A100" s="139" t="str">
        <f>IF(ISBLANK(※入力用シート!$J$12),"",※入力用シート!$J$12)</f>
        <v/>
      </c>
      <c r="B100" s="139">
        <f>IF(ISBLANK(参照用シート!$K$4),"",参照用シート!$K$4)</f>
        <v>0</v>
      </c>
      <c r="C100" s="139" t="e">
        <f>IF(ISBLANK(#REF!),"",#REF!)</f>
        <v>#REF!</v>
      </c>
      <c r="D100" s="139" t="e">
        <f>IF(ISBLANK(#REF!),"",#REF!)</f>
        <v>#REF!</v>
      </c>
      <c r="E100" s="139" t="e">
        <f>IF(ISBLANK(#REF!),"",#REF!)</f>
        <v>#REF!</v>
      </c>
      <c r="F100" s="139" t="e">
        <f>IF(ISBLANK(#REF!),"",#REF!)</f>
        <v>#REF!</v>
      </c>
      <c r="G100" s="139" t="e">
        <f>IF(ISBLANK(#REF!),"",#REF!)</f>
        <v>#REF!</v>
      </c>
      <c r="H100" s="139" t="e">
        <f>IF(ISBLANK(#REF!),"",#REF!)</f>
        <v>#REF!</v>
      </c>
      <c r="I100" s="139" t="e">
        <f>IF(ISBLANK(#REF!),"",#REF!)</f>
        <v>#REF!</v>
      </c>
      <c r="J100" s="139" t="e">
        <f>IF(ISBLANK(#REF!),"",#REF!)</f>
        <v>#REF!</v>
      </c>
      <c r="K100" s="139" t="e">
        <f>IF(ISBLANK(#REF!),"",#REF!)</f>
        <v>#REF!</v>
      </c>
      <c r="L100" s="139" t="e">
        <f>IF(ISBLANK(#REF!),"",#REF!)</f>
        <v>#REF!</v>
      </c>
      <c r="M100" s="139" t="e">
        <f>IF(ISBLANK(#REF!),"",#REF!)</f>
        <v>#REF!</v>
      </c>
      <c r="N100" s="139" t="e">
        <f>IF(ISBLANK(#REF!),"",#REF!)</f>
        <v>#REF!</v>
      </c>
      <c r="O100" s="139" t="e">
        <f>IF(ISBLANK(#REF!),"",#REF!)</f>
        <v>#REF!</v>
      </c>
      <c r="P100" s="139" t="e">
        <f>IF(ISBLANK(#REF!),"",#REF!)</f>
        <v>#REF!</v>
      </c>
      <c r="Q100" s="139" t="e">
        <f>IF(ISBLANK(#REF!),"",#REF!)</f>
        <v>#REF!</v>
      </c>
      <c r="R100" s="139" t="e">
        <f>IF(ISBLANK(#REF!),"",#REF!)</f>
        <v>#REF!</v>
      </c>
      <c r="S100" s="139" t="e">
        <f>IF(ISBLANK(#REF!),"",#REF!)</f>
        <v>#REF!</v>
      </c>
      <c r="T100" s="139" t="e">
        <f>IF(ISBLANK(#REF!),"",#REF!)</f>
        <v>#REF!</v>
      </c>
      <c r="U100" s="139" t="e">
        <f>IF(ISBLANK(#REF!),"",#REF!)</f>
        <v>#REF!</v>
      </c>
      <c r="V100" s="139" t="e">
        <f>IF(ISBLANK(#REF!),"",#REF!)</f>
        <v>#REF!</v>
      </c>
      <c r="W100" s="139" t="e">
        <f>IF(ISBLANK(#REF!),"",#REF!)</f>
        <v>#REF!</v>
      </c>
      <c r="X100" s="139" t="e">
        <f>IF(ISBLANK(#REF!),"",#REF!)</f>
        <v>#REF!</v>
      </c>
      <c r="Y100" s="139" t="e">
        <f>IF(ISBLANK(#REF!),"",#REF!)</f>
        <v>#REF!</v>
      </c>
      <c r="Z100" s="139" t="e">
        <f>IF(ISBLANK(#REF!),"",#REF!)</f>
        <v>#REF!</v>
      </c>
      <c r="AA100" s="139" t="e">
        <f>IF(ISBLANK(#REF!),"",#REF!)</f>
        <v>#REF!</v>
      </c>
      <c r="AB100" s="139" t="e">
        <f>IF(ISBLANK(#REF!),"",#REF!)</f>
        <v>#REF!</v>
      </c>
      <c r="AC100" s="139" t="e">
        <f>IF(ISBLANK(#REF!),"",#REF!)</f>
        <v>#REF!</v>
      </c>
      <c r="AD100" s="139" t="e">
        <f>IF(ISBLANK(#REF!),"",#REF!)</f>
        <v>#REF!</v>
      </c>
      <c r="AE100" s="139" t="e">
        <f>IF(ISBLANK(#REF!),"",#REF!)</f>
        <v>#REF!</v>
      </c>
      <c r="AF100" s="139" t="e">
        <f>IF(ISBLANK(#REF!),"",#REF!)</f>
        <v>#REF!</v>
      </c>
      <c r="AG100" s="139" t="e">
        <f>IF(ISBLANK(#REF!),"",#REF!)</f>
        <v>#REF!</v>
      </c>
      <c r="AH100" s="139" t="e">
        <f>IF(ISBLANK(#REF!),"",#REF!)</f>
        <v>#REF!</v>
      </c>
      <c r="AI100" s="139" t="e">
        <f>IF(ISBLANK(#REF!),"",#REF!)</f>
        <v>#REF!</v>
      </c>
      <c r="AJ100" s="139" t="e">
        <f>IF(ISBLANK(#REF!),"",#REF!)</f>
        <v>#REF!</v>
      </c>
      <c r="AK100" s="139" t="e">
        <f>IF(ISBLANK(#REF!),"",#REF!)</f>
        <v>#REF!</v>
      </c>
      <c r="AL100" s="139" t="e">
        <f>IF(ISBLANK(#REF!),"",#REF!)</f>
        <v>#REF!</v>
      </c>
      <c r="AM100" s="139" t="e">
        <f>IF(ISBLANK(#REF!),"",#REF!)</f>
        <v>#REF!</v>
      </c>
      <c r="AN100" s="139" t="e">
        <f>IF(ISBLANK(#REF!),"",#REF!)</f>
        <v>#REF!</v>
      </c>
      <c r="AO100" s="139" t="e">
        <f>IF(ISBLANK(#REF!),"",#REF!)</f>
        <v>#REF!</v>
      </c>
      <c r="AP100" s="139" t="e">
        <f>IF(ISBLANK(#REF!),"",#REF!)</f>
        <v>#REF!</v>
      </c>
      <c r="AQ100" s="139" t="e">
        <f>IF(ISBLANK(#REF!),"",#REF!)</f>
        <v>#REF!</v>
      </c>
    </row>
    <row r="101" spans="1:43" x14ac:dyDescent="0.15">
      <c r="A101" s="139" t="str">
        <f>IF(ISBLANK(※入力用シート!$J$12),"",※入力用シート!$J$12)</f>
        <v/>
      </c>
      <c r="B101" s="139">
        <f>IF(ISBLANK(参照用シート!$K$4),"",参照用シート!$K$4)</f>
        <v>0</v>
      </c>
      <c r="C101" s="139" t="e">
        <f>IF(ISBLANK(#REF!),"",#REF!)</f>
        <v>#REF!</v>
      </c>
      <c r="D101" s="139" t="e">
        <f>IF(ISBLANK(#REF!),"",#REF!)</f>
        <v>#REF!</v>
      </c>
      <c r="E101" s="139" t="e">
        <f>IF(ISBLANK(#REF!),"",#REF!)</f>
        <v>#REF!</v>
      </c>
      <c r="F101" s="139" t="e">
        <f>IF(ISBLANK(#REF!),"",#REF!)</f>
        <v>#REF!</v>
      </c>
      <c r="G101" s="139" t="e">
        <f>IF(ISBLANK(#REF!),"",#REF!)</f>
        <v>#REF!</v>
      </c>
      <c r="H101" s="139" t="e">
        <f>IF(ISBLANK(#REF!),"",#REF!)</f>
        <v>#REF!</v>
      </c>
      <c r="I101" s="139" t="e">
        <f>IF(ISBLANK(#REF!),"",#REF!)</f>
        <v>#REF!</v>
      </c>
      <c r="J101" s="139" t="e">
        <f>IF(ISBLANK(#REF!),"",#REF!)</f>
        <v>#REF!</v>
      </c>
      <c r="K101" s="139" t="e">
        <f>IF(ISBLANK(#REF!),"",#REF!)</f>
        <v>#REF!</v>
      </c>
      <c r="L101" s="139" t="e">
        <f>IF(ISBLANK(#REF!),"",#REF!)</f>
        <v>#REF!</v>
      </c>
      <c r="M101" s="139" t="e">
        <f>IF(ISBLANK(#REF!),"",#REF!)</f>
        <v>#REF!</v>
      </c>
      <c r="N101" s="139" t="e">
        <f>IF(ISBLANK(#REF!),"",#REF!)</f>
        <v>#REF!</v>
      </c>
      <c r="O101" s="139" t="e">
        <f>IF(ISBLANK(#REF!),"",#REF!)</f>
        <v>#REF!</v>
      </c>
      <c r="P101" s="139" t="e">
        <f>IF(ISBLANK(#REF!),"",#REF!)</f>
        <v>#REF!</v>
      </c>
      <c r="Q101" s="139" t="e">
        <f>IF(ISBLANK(#REF!),"",#REF!)</f>
        <v>#REF!</v>
      </c>
      <c r="R101" s="139" t="e">
        <f>IF(ISBLANK(#REF!),"",#REF!)</f>
        <v>#REF!</v>
      </c>
      <c r="S101" s="139" t="e">
        <f>IF(ISBLANK(#REF!),"",#REF!)</f>
        <v>#REF!</v>
      </c>
      <c r="T101" s="139" t="e">
        <f>IF(ISBLANK(#REF!),"",#REF!)</f>
        <v>#REF!</v>
      </c>
      <c r="U101" s="139" t="e">
        <f>IF(ISBLANK(#REF!),"",#REF!)</f>
        <v>#REF!</v>
      </c>
      <c r="V101" s="139" t="e">
        <f>IF(ISBLANK(#REF!),"",#REF!)</f>
        <v>#REF!</v>
      </c>
      <c r="W101" s="139" t="e">
        <f>IF(ISBLANK(#REF!),"",#REF!)</f>
        <v>#REF!</v>
      </c>
      <c r="X101" s="139" t="e">
        <f>IF(ISBLANK(#REF!),"",#REF!)</f>
        <v>#REF!</v>
      </c>
      <c r="Y101" s="139" t="e">
        <f>IF(ISBLANK(#REF!),"",#REF!)</f>
        <v>#REF!</v>
      </c>
      <c r="Z101" s="139" t="e">
        <f>IF(ISBLANK(#REF!),"",#REF!)</f>
        <v>#REF!</v>
      </c>
      <c r="AA101" s="139" t="e">
        <f>IF(ISBLANK(#REF!),"",#REF!)</f>
        <v>#REF!</v>
      </c>
      <c r="AB101" s="139" t="e">
        <f>IF(ISBLANK(#REF!),"",#REF!)</f>
        <v>#REF!</v>
      </c>
      <c r="AC101" s="139" t="e">
        <f>IF(ISBLANK(#REF!),"",#REF!)</f>
        <v>#REF!</v>
      </c>
      <c r="AD101" s="139" t="e">
        <f>IF(ISBLANK(#REF!),"",#REF!)</f>
        <v>#REF!</v>
      </c>
      <c r="AE101" s="139" t="e">
        <f>IF(ISBLANK(#REF!),"",#REF!)</f>
        <v>#REF!</v>
      </c>
      <c r="AF101" s="139" t="e">
        <f>IF(ISBLANK(#REF!),"",#REF!)</f>
        <v>#REF!</v>
      </c>
      <c r="AG101" s="139" t="e">
        <f>IF(ISBLANK(#REF!),"",#REF!)</f>
        <v>#REF!</v>
      </c>
      <c r="AH101" s="139" t="e">
        <f>IF(ISBLANK(#REF!),"",#REF!)</f>
        <v>#REF!</v>
      </c>
      <c r="AI101" s="139" t="e">
        <f>IF(ISBLANK(#REF!),"",#REF!)</f>
        <v>#REF!</v>
      </c>
      <c r="AJ101" s="139" t="e">
        <f>IF(ISBLANK(#REF!),"",#REF!)</f>
        <v>#REF!</v>
      </c>
      <c r="AK101" s="139" t="e">
        <f>IF(ISBLANK(#REF!),"",#REF!)</f>
        <v>#REF!</v>
      </c>
      <c r="AL101" s="139" t="e">
        <f>IF(ISBLANK(#REF!),"",#REF!)</f>
        <v>#REF!</v>
      </c>
      <c r="AM101" s="139" t="e">
        <f>IF(ISBLANK(#REF!),"",#REF!)</f>
        <v>#REF!</v>
      </c>
      <c r="AN101" s="139" t="e">
        <f>IF(ISBLANK(#REF!),"",#REF!)</f>
        <v>#REF!</v>
      </c>
      <c r="AO101" s="139" t="e">
        <f>IF(ISBLANK(#REF!),"",#REF!)</f>
        <v>#REF!</v>
      </c>
      <c r="AP101" s="139" t="e">
        <f>IF(ISBLANK(#REF!),"",#REF!)</f>
        <v>#REF!</v>
      </c>
      <c r="AQ101" s="139" t="e">
        <f>IF(ISBLANK(#REF!),"",#REF!)</f>
        <v>#REF!</v>
      </c>
    </row>
    <row r="102" spans="1:43" x14ac:dyDescent="0.15">
      <c r="A102" s="139" t="str">
        <f>IF(ISBLANK(※入力用シート!$J$12),"",※入力用シート!$J$12)</f>
        <v/>
      </c>
      <c r="B102" s="139">
        <f>IF(ISBLANK(参照用シート!$K$4),"",参照用シート!$K$4)</f>
        <v>0</v>
      </c>
      <c r="C102" s="139" t="e">
        <f>IF(ISBLANK(#REF!),"",#REF!)</f>
        <v>#REF!</v>
      </c>
      <c r="D102" s="139" t="e">
        <f>IF(ISBLANK(#REF!),"",#REF!)</f>
        <v>#REF!</v>
      </c>
      <c r="E102" s="139" t="e">
        <f>IF(ISBLANK(#REF!),"",#REF!)</f>
        <v>#REF!</v>
      </c>
      <c r="F102" s="139" t="e">
        <f>IF(ISBLANK(#REF!),"",#REF!)</f>
        <v>#REF!</v>
      </c>
      <c r="G102" s="139" t="e">
        <f>IF(ISBLANK(#REF!),"",#REF!)</f>
        <v>#REF!</v>
      </c>
      <c r="H102" s="139" t="e">
        <f>IF(ISBLANK(#REF!),"",#REF!)</f>
        <v>#REF!</v>
      </c>
      <c r="I102" s="139" t="e">
        <f>IF(ISBLANK(#REF!),"",#REF!)</f>
        <v>#REF!</v>
      </c>
      <c r="J102" s="139" t="e">
        <f>IF(ISBLANK(#REF!),"",#REF!)</f>
        <v>#REF!</v>
      </c>
      <c r="K102" s="139" t="e">
        <f>IF(ISBLANK(#REF!),"",#REF!)</f>
        <v>#REF!</v>
      </c>
      <c r="L102" s="139" t="e">
        <f>IF(ISBLANK(#REF!),"",#REF!)</f>
        <v>#REF!</v>
      </c>
      <c r="M102" s="139" t="e">
        <f>IF(ISBLANK(#REF!),"",#REF!)</f>
        <v>#REF!</v>
      </c>
      <c r="N102" s="139" t="e">
        <f>IF(ISBLANK(#REF!),"",#REF!)</f>
        <v>#REF!</v>
      </c>
      <c r="O102" s="139" t="e">
        <f>IF(ISBLANK(#REF!),"",#REF!)</f>
        <v>#REF!</v>
      </c>
      <c r="P102" s="139" t="e">
        <f>IF(ISBLANK(#REF!),"",#REF!)</f>
        <v>#REF!</v>
      </c>
      <c r="Q102" s="139" t="e">
        <f>IF(ISBLANK(#REF!),"",#REF!)</f>
        <v>#REF!</v>
      </c>
      <c r="R102" s="139" t="e">
        <f>IF(ISBLANK(#REF!),"",#REF!)</f>
        <v>#REF!</v>
      </c>
      <c r="S102" s="139" t="e">
        <f>IF(ISBLANK(#REF!),"",#REF!)</f>
        <v>#REF!</v>
      </c>
      <c r="T102" s="139" t="e">
        <f>IF(ISBLANK(#REF!),"",#REF!)</f>
        <v>#REF!</v>
      </c>
      <c r="U102" s="139" t="e">
        <f>IF(ISBLANK(#REF!),"",#REF!)</f>
        <v>#REF!</v>
      </c>
      <c r="V102" s="139" t="e">
        <f>IF(ISBLANK(#REF!),"",#REF!)</f>
        <v>#REF!</v>
      </c>
      <c r="W102" s="139" t="e">
        <f>IF(ISBLANK(#REF!),"",#REF!)</f>
        <v>#REF!</v>
      </c>
      <c r="X102" s="139" t="e">
        <f>IF(ISBLANK(#REF!),"",#REF!)</f>
        <v>#REF!</v>
      </c>
      <c r="Y102" s="139" t="e">
        <f>IF(ISBLANK(#REF!),"",#REF!)</f>
        <v>#REF!</v>
      </c>
      <c r="Z102" s="139" t="e">
        <f>IF(ISBLANK(#REF!),"",#REF!)</f>
        <v>#REF!</v>
      </c>
      <c r="AA102" s="139" t="e">
        <f>IF(ISBLANK(#REF!),"",#REF!)</f>
        <v>#REF!</v>
      </c>
      <c r="AB102" s="139" t="e">
        <f>IF(ISBLANK(#REF!),"",#REF!)</f>
        <v>#REF!</v>
      </c>
      <c r="AC102" s="139" t="e">
        <f>IF(ISBLANK(#REF!),"",#REF!)</f>
        <v>#REF!</v>
      </c>
      <c r="AD102" s="139" t="e">
        <f>IF(ISBLANK(#REF!),"",#REF!)</f>
        <v>#REF!</v>
      </c>
      <c r="AE102" s="139" t="e">
        <f>IF(ISBLANK(#REF!),"",#REF!)</f>
        <v>#REF!</v>
      </c>
      <c r="AF102" s="139" t="e">
        <f>IF(ISBLANK(#REF!),"",#REF!)</f>
        <v>#REF!</v>
      </c>
      <c r="AG102" s="139" t="e">
        <f>IF(ISBLANK(#REF!),"",#REF!)</f>
        <v>#REF!</v>
      </c>
      <c r="AH102" s="139" t="e">
        <f>IF(ISBLANK(#REF!),"",#REF!)</f>
        <v>#REF!</v>
      </c>
      <c r="AI102" s="139" t="e">
        <f>IF(ISBLANK(#REF!),"",#REF!)</f>
        <v>#REF!</v>
      </c>
      <c r="AJ102" s="139" t="e">
        <f>IF(ISBLANK(#REF!),"",#REF!)</f>
        <v>#REF!</v>
      </c>
      <c r="AK102" s="139" t="e">
        <f>IF(ISBLANK(#REF!),"",#REF!)</f>
        <v>#REF!</v>
      </c>
      <c r="AL102" s="139" t="e">
        <f>IF(ISBLANK(#REF!),"",#REF!)</f>
        <v>#REF!</v>
      </c>
      <c r="AM102" s="139" t="e">
        <f>IF(ISBLANK(#REF!),"",#REF!)</f>
        <v>#REF!</v>
      </c>
      <c r="AN102" s="139" t="e">
        <f>IF(ISBLANK(#REF!),"",#REF!)</f>
        <v>#REF!</v>
      </c>
      <c r="AO102" s="139" t="e">
        <f>IF(ISBLANK(#REF!),"",#REF!)</f>
        <v>#REF!</v>
      </c>
      <c r="AP102" s="139" t="e">
        <f>IF(ISBLANK(#REF!),"",#REF!)</f>
        <v>#REF!</v>
      </c>
      <c r="AQ102" s="139" t="e">
        <f>IF(ISBLANK(#REF!),"",#REF!)</f>
        <v>#REF!</v>
      </c>
    </row>
    <row r="103" spans="1:43" x14ac:dyDescent="0.15">
      <c r="A103" s="139" t="str">
        <f>IF(ISBLANK(※入力用シート!$J$12),"",※入力用シート!$J$12)</f>
        <v/>
      </c>
      <c r="B103" s="139">
        <f>IF(ISBLANK(参照用シート!$K$4),"",参照用シート!$K$4)</f>
        <v>0</v>
      </c>
      <c r="C103" s="139" t="e">
        <f>IF(ISBLANK(#REF!),"",#REF!)</f>
        <v>#REF!</v>
      </c>
      <c r="D103" s="139" t="e">
        <f>IF(ISBLANK(#REF!),"",#REF!)</f>
        <v>#REF!</v>
      </c>
      <c r="E103" s="139" t="e">
        <f>IF(ISBLANK(#REF!),"",#REF!)</f>
        <v>#REF!</v>
      </c>
      <c r="F103" s="139" t="e">
        <f>IF(ISBLANK(#REF!),"",#REF!)</f>
        <v>#REF!</v>
      </c>
      <c r="G103" s="139" t="e">
        <f>IF(ISBLANK(#REF!),"",#REF!)</f>
        <v>#REF!</v>
      </c>
      <c r="H103" s="139" t="e">
        <f>IF(ISBLANK(#REF!),"",#REF!)</f>
        <v>#REF!</v>
      </c>
      <c r="I103" s="139" t="e">
        <f>IF(ISBLANK(#REF!),"",#REF!)</f>
        <v>#REF!</v>
      </c>
      <c r="J103" s="139" t="e">
        <f>IF(ISBLANK(#REF!),"",#REF!)</f>
        <v>#REF!</v>
      </c>
      <c r="K103" s="139" t="e">
        <f>IF(ISBLANK(#REF!),"",#REF!)</f>
        <v>#REF!</v>
      </c>
      <c r="L103" s="139" t="e">
        <f>IF(ISBLANK(#REF!),"",#REF!)</f>
        <v>#REF!</v>
      </c>
      <c r="M103" s="139" t="e">
        <f>IF(ISBLANK(#REF!),"",#REF!)</f>
        <v>#REF!</v>
      </c>
      <c r="N103" s="139" t="e">
        <f>IF(ISBLANK(#REF!),"",#REF!)</f>
        <v>#REF!</v>
      </c>
      <c r="O103" s="139" t="e">
        <f>IF(ISBLANK(#REF!),"",#REF!)</f>
        <v>#REF!</v>
      </c>
      <c r="P103" s="139" t="e">
        <f>IF(ISBLANK(#REF!),"",#REF!)</f>
        <v>#REF!</v>
      </c>
      <c r="Q103" s="139" t="e">
        <f>IF(ISBLANK(#REF!),"",#REF!)</f>
        <v>#REF!</v>
      </c>
      <c r="R103" s="139" t="e">
        <f>IF(ISBLANK(#REF!),"",#REF!)</f>
        <v>#REF!</v>
      </c>
      <c r="S103" s="139" t="e">
        <f>IF(ISBLANK(#REF!),"",#REF!)</f>
        <v>#REF!</v>
      </c>
      <c r="T103" s="139" t="e">
        <f>IF(ISBLANK(#REF!),"",#REF!)</f>
        <v>#REF!</v>
      </c>
      <c r="U103" s="139" t="e">
        <f>IF(ISBLANK(#REF!),"",#REF!)</f>
        <v>#REF!</v>
      </c>
      <c r="V103" s="139" t="e">
        <f>IF(ISBLANK(#REF!),"",#REF!)</f>
        <v>#REF!</v>
      </c>
      <c r="W103" s="139" t="e">
        <f>IF(ISBLANK(#REF!),"",#REF!)</f>
        <v>#REF!</v>
      </c>
      <c r="X103" s="139" t="e">
        <f>IF(ISBLANK(#REF!),"",#REF!)</f>
        <v>#REF!</v>
      </c>
      <c r="Y103" s="139" t="e">
        <f>IF(ISBLANK(#REF!),"",#REF!)</f>
        <v>#REF!</v>
      </c>
      <c r="Z103" s="139" t="e">
        <f>IF(ISBLANK(#REF!),"",#REF!)</f>
        <v>#REF!</v>
      </c>
      <c r="AA103" s="139" t="e">
        <f>IF(ISBLANK(#REF!),"",#REF!)</f>
        <v>#REF!</v>
      </c>
      <c r="AB103" s="139" t="e">
        <f>IF(ISBLANK(#REF!),"",#REF!)</f>
        <v>#REF!</v>
      </c>
      <c r="AC103" s="139" t="e">
        <f>IF(ISBLANK(#REF!),"",#REF!)</f>
        <v>#REF!</v>
      </c>
      <c r="AD103" s="139" t="e">
        <f>IF(ISBLANK(#REF!),"",#REF!)</f>
        <v>#REF!</v>
      </c>
      <c r="AE103" s="139" t="e">
        <f>IF(ISBLANK(#REF!),"",#REF!)</f>
        <v>#REF!</v>
      </c>
      <c r="AF103" s="139" t="e">
        <f>IF(ISBLANK(#REF!),"",#REF!)</f>
        <v>#REF!</v>
      </c>
      <c r="AG103" s="139" t="e">
        <f>IF(ISBLANK(#REF!),"",#REF!)</f>
        <v>#REF!</v>
      </c>
      <c r="AH103" s="139" t="e">
        <f>IF(ISBLANK(#REF!),"",#REF!)</f>
        <v>#REF!</v>
      </c>
      <c r="AI103" s="139" t="e">
        <f>IF(ISBLANK(#REF!),"",#REF!)</f>
        <v>#REF!</v>
      </c>
      <c r="AJ103" s="139" t="e">
        <f>IF(ISBLANK(#REF!),"",#REF!)</f>
        <v>#REF!</v>
      </c>
      <c r="AK103" s="139" t="e">
        <f>IF(ISBLANK(#REF!),"",#REF!)</f>
        <v>#REF!</v>
      </c>
      <c r="AL103" s="139" t="e">
        <f>IF(ISBLANK(#REF!),"",#REF!)</f>
        <v>#REF!</v>
      </c>
      <c r="AM103" s="139" t="e">
        <f>IF(ISBLANK(#REF!),"",#REF!)</f>
        <v>#REF!</v>
      </c>
      <c r="AN103" s="139" t="e">
        <f>IF(ISBLANK(#REF!),"",#REF!)</f>
        <v>#REF!</v>
      </c>
      <c r="AO103" s="139" t="e">
        <f>IF(ISBLANK(#REF!),"",#REF!)</f>
        <v>#REF!</v>
      </c>
      <c r="AP103" s="139" t="e">
        <f>IF(ISBLANK(#REF!),"",#REF!)</f>
        <v>#REF!</v>
      </c>
      <c r="AQ103" s="139" t="e">
        <f>IF(ISBLANK(#REF!),"",#REF!)</f>
        <v>#REF!</v>
      </c>
    </row>
    <row r="104" spans="1:43" x14ac:dyDescent="0.15">
      <c r="A104" s="139" t="str">
        <f>IF(ISBLANK(※入力用シート!$J$12),"",※入力用シート!$J$12)</f>
        <v/>
      </c>
      <c r="B104" s="139">
        <f>IF(ISBLANK(参照用シート!$K$4),"",参照用シート!$K$4)</f>
        <v>0</v>
      </c>
      <c r="C104" s="139" t="e">
        <f>IF(ISBLANK(#REF!),"",#REF!)</f>
        <v>#REF!</v>
      </c>
      <c r="D104" s="139" t="e">
        <f>IF(ISBLANK(#REF!),"",#REF!)</f>
        <v>#REF!</v>
      </c>
      <c r="E104" s="139" t="e">
        <f>IF(ISBLANK(#REF!),"",#REF!)</f>
        <v>#REF!</v>
      </c>
      <c r="F104" s="139" t="e">
        <f>IF(ISBLANK(#REF!),"",#REF!)</f>
        <v>#REF!</v>
      </c>
      <c r="G104" s="139" t="e">
        <f>IF(ISBLANK(#REF!),"",#REF!)</f>
        <v>#REF!</v>
      </c>
      <c r="H104" s="139" t="e">
        <f>IF(ISBLANK(#REF!),"",#REF!)</f>
        <v>#REF!</v>
      </c>
      <c r="I104" s="139" t="e">
        <f>IF(ISBLANK(#REF!),"",#REF!)</f>
        <v>#REF!</v>
      </c>
      <c r="J104" s="139" t="e">
        <f>IF(ISBLANK(#REF!),"",#REF!)</f>
        <v>#REF!</v>
      </c>
      <c r="K104" s="139" t="e">
        <f>IF(ISBLANK(#REF!),"",#REF!)</f>
        <v>#REF!</v>
      </c>
      <c r="L104" s="139" t="e">
        <f>IF(ISBLANK(#REF!),"",#REF!)</f>
        <v>#REF!</v>
      </c>
      <c r="M104" s="139" t="e">
        <f>IF(ISBLANK(#REF!),"",#REF!)</f>
        <v>#REF!</v>
      </c>
      <c r="N104" s="139" t="e">
        <f>IF(ISBLANK(#REF!),"",#REF!)</f>
        <v>#REF!</v>
      </c>
      <c r="O104" s="139" t="e">
        <f>IF(ISBLANK(#REF!),"",#REF!)</f>
        <v>#REF!</v>
      </c>
      <c r="P104" s="139" t="e">
        <f>IF(ISBLANK(#REF!),"",#REF!)</f>
        <v>#REF!</v>
      </c>
      <c r="Q104" s="139" t="e">
        <f>IF(ISBLANK(#REF!),"",#REF!)</f>
        <v>#REF!</v>
      </c>
      <c r="R104" s="139" t="e">
        <f>IF(ISBLANK(#REF!),"",#REF!)</f>
        <v>#REF!</v>
      </c>
      <c r="S104" s="139" t="e">
        <f>IF(ISBLANK(#REF!),"",#REF!)</f>
        <v>#REF!</v>
      </c>
      <c r="T104" s="139" t="e">
        <f>IF(ISBLANK(#REF!),"",#REF!)</f>
        <v>#REF!</v>
      </c>
      <c r="U104" s="139" t="e">
        <f>IF(ISBLANK(#REF!),"",#REF!)</f>
        <v>#REF!</v>
      </c>
      <c r="V104" s="139" t="e">
        <f>IF(ISBLANK(#REF!),"",#REF!)</f>
        <v>#REF!</v>
      </c>
      <c r="W104" s="139" t="e">
        <f>IF(ISBLANK(#REF!),"",#REF!)</f>
        <v>#REF!</v>
      </c>
      <c r="X104" s="139" t="e">
        <f>IF(ISBLANK(#REF!),"",#REF!)</f>
        <v>#REF!</v>
      </c>
      <c r="Y104" s="139" t="e">
        <f>IF(ISBLANK(#REF!),"",#REF!)</f>
        <v>#REF!</v>
      </c>
      <c r="Z104" s="139" t="e">
        <f>IF(ISBLANK(#REF!),"",#REF!)</f>
        <v>#REF!</v>
      </c>
      <c r="AA104" s="139" t="e">
        <f>IF(ISBLANK(#REF!),"",#REF!)</f>
        <v>#REF!</v>
      </c>
      <c r="AB104" s="139" t="e">
        <f>IF(ISBLANK(#REF!),"",#REF!)</f>
        <v>#REF!</v>
      </c>
      <c r="AC104" s="139" t="e">
        <f>IF(ISBLANK(#REF!),"",#REF!)</f>
        <v>#REF!</v>
      </c>
      <c r="AD104" s="139" t="e">
        <f>IF(ISBLANK(#REF!),"",#REF!)</f>
        <v>#REF!</v>
      </c>
      <c r="AE104" s="139" t="e">
        <f>IF(ISBLANK(#REF!),"",#REF!)</f>
        <v>#REF!</v>
      </c>
      <c r="AF104" s="139" t="e">
        <f>IF(ISBLANK(#REF!),"",#REF!)</f>
        <v>#REF!</v>
      </c>
      <c r="AG104" s="139" t="e">
        <f>IF(ISBLANK(#REF!),"",#REF!)</f>
        <v>#REF!</v>
      </c>
      <c r="AH104" s="139" t="e">
        <f>IF(ISBLANK(#REF!),"",#REF!)</f>
        <v>#REF!</v>
      </c>
      <c r="AI104" s="139" t="e">
        <f>IF(ISBLANK(#REF!),"",#REF!)</f>
        <v>#REF!</v>
      </c>
      <c r="AJ104" s="139" t="e">
        <f>IF(ISBLANK(#REF!),"",#REF!)</f>
        <v>#REF!</v>
      </c>
      <c r="AK104" s="139" t="e">
        <f>IF(ISBLANK(#REF!),"",#REF!)</f>
        <v>#REF!</v>
      </c>
      <c r="AL104" s="139" t="e">
        <f>IF(ISBLANK(#REF!),"",#REF!)</f>
        <v>#REF!</v>
      </c>
      <c r="AM104" s="139" t="e">
        <f>IF(ISBLANK(#REF!),"",#REF!)</f>
        <v>#REF!</v>
      </c>
      <c r="AN104" s="139" t="e">
        <f>IF(ISBLANK(#REF!),"",#REF!)</f>
        <v>#REF!</v>
      </c>
      <c r="AO104" s="139" t="e">
        <f>IF(ISBLANK(#REF!),"",#REF!)</f>
        <v>#REF!</v>
      </c>
      <c r="AP104" s="139" t="e">
        <f>IF(ISBLANK(#REF!),"",#REF!)</f>
        <v>#REF!</v>
      </c>
      <c r="AQ104" s="139" t="e">
        <f>IF(ISBLANK(#REF!),"",#REF!)</f>
        <v>#REF!</v>
      </c>
    </row>
    <row r="105" spans="1:43" x14ac:dyDescent="0.15">
      <c r="A105" s="139" t="str">
        <f>IF(ISBLANK(※入力用シート!$J$12),"",※入力用シート!$J$12)</f>
        <v/>
      </c>
      <c r="B105" s="139">
        <f>IF(ISBLANK(参照用シート!$K$4),"",参照用シート!$K$4)</f>
        <v>0</v>
      </c>
      <c r="C105" s="139" t="e">
        <f>IF(ISBLANK(#REF!),"",#REF!)</f>
        <v>#REF!</v>
      </c>
      <c r="D105" s="139" t="e">
        <f>IF(ISBLANK(#REF!),"",#REF!)</f>
        <v>#REF!</v>
      </c>
      <c r="E105" s="139" t="e">
        <f>IF(ISBLANK(#REF!),"",#REF!)</f>
        <v>#REF!</v>
      </c>
      <c r="F105" s="139" t="e">
        <f>IF(ISBLANK(#REF!),"",#REF!)</f>
        <v>#REF!</v>
      </c>
      <c r="G105" s="139" t="e">
        <f>IF(ISBLANK(#REF!),"",#REF!)</f>
        <v>#REF!</v>
      </c>
      <c r="H105" s="139" t="e">
        <f>IF(ISBLANK(#REF!),"",#REF!)</f>
        <v>#REF!</v>
      </c>
      <c r="I105" s="139" t="e">
        <f>IF(ISBLANK(#REF!),"",#REF!)</f>
        <v>#REF!</v>
      </c>
      <c r="J105" s="139" t="e">
        <f>IF(ISBLANK(#REF!),"",#REF!)</f>
        <v>#REF!</v>
      </c>
      <c r="K105" s="139" t="e">
        <f>IF(ISBLANK(#REF!),"",#REF!)</f>
        <v>#REF!</v>
      </c>
      <c r="L105" s="139" t="e">
        <f>IF(ISBLANK(#REF!),"",#REF!)</f>
        <v>#REF!</v>
      </c>
      <c r="M105" s="139" t="e">
        <f>IF(ISBLANK(#REF!),"",#REF!)</f>
        <v>#REF!</v>
      </c>
      <c r="N105" s="139" t="e">
        <f>IF(ISBLANK(#REF!),"",#REF!)</f>
        <v>#REF!</v>
      </c>
      <c r="O105" s="139" t="e">
        <f>IF(ISBLANK(#REF!),"",#REF!)</f>
        <v>#REF!</v>
      </c>
      <c r="P105" s="139" t="e">
        <f>IF(ISBLANK(#REF!),"",#REF!)</f>
        <v>#REF!</v>
      </c>
      <c r="Q105" s="139" t="e">
        <f>IF(ISBLANK(#REF!),"",#REF!)</f>
        <v>#REF!</v>
      </c>
      <c r="R105" s="139" t="e">
        <f>IF(ISBLANK(#REF!),"",#REF!)</f>
        <v>#REF!</v>
      </c>
      <c r="S105" s="139" t="e">
        <f>IF(ISBLANK(#REF!),"",#REF!)</f>
        <v>#REF!</v>
      </c>
      <c r="T105" s="139" t="e">
        <f>IF(ISBLANK(#REF!),"",#REF!)</f>
        <v>#REF!</v>
      </c>
      <c r="U105" s="139" t="e">
        <f>IF(ISBLANK(#REF!),"",#REF!)</f>
        <v>#REF!</v>
      </c>
      <c r="V105" s="139" t="e">
        <f>IF(ISBLANK(#REF!),"",#REF!)</f>
        <v>#REF!</v>
      </c>
      <c r="W105" s="139" t="e">
        <f>IF(ISBLANK(#REF!),"",#REF!)</f>
        <v>#REF!</v>
      </c>
      <c r="X105" s="139" t="e">
        <f>IF(ISBLANK(#REF!),"",#REF!)</f>
        <v>#REF!</v>
      </c>
      <c r="Y105" s="139" t="e">
        <f>IF(ISBLANK(#REF!),"",#REF!)</f>
        <v>#REF!</v>
      </c>
      <c r="Z105" s="139" t="e">
        <f>IF(ISBLANK(#REF!),"",#REF!)</f>
        <v>#REF!</v>
      </c>
      <c r="AA105" s="139" t="e">
        <f>IF(ISBLANK(#REF!),"",#REF!)</f>
        <v>#REF!</v>
      </c>
      <c r="AB105" s="139" t="e">
        <f>IF(ISBLANK(#REF!),"",#REF!)</f>
        <v>#REF!</v>
      </c>
      <c r="AC105" s="139" t="e">
        <f>IF(ISBLANK(#REF!),"",#REF!)</f>
        <v>#REF!</v>
      </c>
      <c r="AD105" s="139" t="e">
        <f>IF(ISBLANK(#REF!),"",#REF!)</f>
        <v>#REF!</v>
      </c>
      <c r="AE105" s="139" t="e">
        <f>IF(ISBLANK(#REF!),"",#REF!)</f>
        <v>#REF!</v>
      </c>
      <c r="AF105" s="139" t="e">
        <f>IF(ISBLANK(#REF!),"",#REF!)</f>
        <v>#REF!</v>
      </c>
      <c r="AG105" s="139" t="e">
        <f>IF(ISBLANK(#REF!),"",#REF!)</f>
        <v>#REF!</v>
      </c>
      <c r="AH105" s="139" t="e">
        <f>IF(ISBLANK(#REF!),"",#REF!)</f>
        <v>#REF!</v>
      </c>
      <c r="AI105" s="139" t="e">
        <f>IF(ISBLANK(#REF!),"",#REF!)</f>
        <v>#REF!</v>
      </c>
      <c r="AJ105" s="139" t="e">
        <f>IF(ISBLANK(#REF!),"",#REF!)</f>
        <v>#REF!</v>
      </c>
      <c r="AK105" s="139" t="e">
        <f>IF(ISBLANK(#REF!),"",#REF!)</f>
        <v>#REF!</v>
      </c>
      <c r="AL105" s="139" t="e">
        <f>IF(ISBLANK(#REF!),"",#REF!)</f>
        <v>#REF!</v>
      </c>
      <c r="AM105" s="139" t="e">
        <f>IF(ISBLANK(#REF!),"",#REF!)</f>
        <v>#REF!</v>
      </c>
      <c r="AN105" s="139" t="e">
        <f>IF(ISBLANK(#REF!),"",#REF!)</f>
        <v>#REF!</v>
      </c>
      <c r="AO105" s="139" t="e">
        <f>IF(ISBLANK(#REF!),"",#REF!)</f>
        <v>#REF!</v>
      </c>
      <c r="AP105" s="139" t="e">
        <f>IF(ISBLANK(#REF!),"",#REF!)</f>
        <v>#REF!</v>
      </c>
      <c r="AQ105" s="139" t="e">
        <f>IF(ISBLANK(#REF!),"",#REF!)</f>
        <v>#REF!</v>
      </c>
    </row>
    <row r="106" spans="1:43" x14ac:dyDescent="0.15">
      <c r="A106" s="139" t="str">
        <f>IF(ISBLANK(※入力用シート!$J$12),"",※入力用シート!$J$12)</f>
        <v/>
      </c>
      <c r="B106" s="139">
        <f>IF(ISBLANK(参照用シート!$K$4),"",参照用シート!$K$4)</f>
        <v>0</v>
      </c>
      <c r="C106" s="139" t="e">
        <f>IF(ISBLANK(#REF!),"",#REF!)</f>
        <v>#REF!</v>
      </c>
      <c r="D106" s="139" t="e">
        <f>IF(ISBLANK(#REF!),"",#REF!)</f>
        <v>#REF!</v>
      </c>
      <c r="E106" s="139" t="e">
        <f>IF(ISBLANK(#REF!),"",#REF!)</f>
        <v>#REF!</v>
      </c>
      <c r="F106" s="139" t="e">
        <f>IF(ISBLANK(#REF!),"",#REF!)</f>
        <v>#REF!</v>
      </c>
      <c r="G106" s="139" t="e">
        <f>IF(ISBLANK(#REF!),"",#REF!)</f>
        <v>#REF!</v>
      </c>
      <c r="H106" s="139" t="e">
        <f>IF(ISBLANK(#REF!),"",#REF!)</f>
        <v>#REF!</v>
      </c>
      <c r="I106" s="139" t="e">
        <f>IF(ISBLANK(#REF!),"",#REF!)</f>
        <v>#REF!</v>
      </c>
      <c r="J106" s="139" t="e">
        <f>IF(ISBLANK(#REF!),"",#REF!)</f>
        <v>#REF!</v>
      </c>
      <c r="K106" s="139" t="e">
        <f>IF(ISBLANK(#REF!),"",#REF!)</f>
        <v>#REF!</v>
      </c>
      <c r="L106" s="139" t="e">
        <f>IF(ISBLANK(#REF!),"",#REF!)</f>
        <v>#REF!</v>
      </c>
      <c r="M106" s="139" t="e">
        <f>IF(ISBLANK(#REF!),"",#REF!)</f>
        <v>#REF!</v>
      </c>
      <c r="N106" s="139" t="e">
        <f>IF(ISBLANK(#REF!),"",#REF!)</f>
        <v>#REF!</v>
      </c>
      <c r="O106" s="139" t="e">
        <f>IF(ISBLANK(#REF!),"",#REF!)</f>
        <v>#REF!</v>
      </c>
      <c r="P106" s="139" t="e">
        <f>IF(ISBLANK(#REF!),"",#REF!)</f>
        <v>#REF!</v>
      </c>
      <c r="Q106" s="139" t="e">
        <f>IF(ISBLANK(#REF!),"",#REF!)</f>
        <v>#REF!</v>
      </c>
      <c r="R106" s="139" t="e">
        <f>IF(ISBLANK(#REF!),"",#REF!)</f>
        <v>#REF!</v>
      </c>
      <c r="S106" s="139" t="e">
        <f>IF(ISBLANK(#REF!),"",#REF!)</f>
        <v>#REF!</v>
      </c>
      <c r="T106" s="139" t="e">
        <f>IF(ISBLANK(#REF!),"",#REF!)</f>
        <v>#REF!</v>
      </c>
      <c r="U106" s="139" t="e">
        <f>IF(ISBLANK(#REF!),"",#REF!)</f>
        <v>#REF!</v>
      </c>
      <c r="V106" s="139" t="e">
        <f>IF(ISBLANK(#REF!),"",#REF!)</f>
        <v>#REF!</v>
      </c>
      <c r="W106" s="139" t="e">
        <f>IF(ISBLANK(#REF!),"",#REF!)</f>
        <v>#REF!</v>
      </c>
      <c r="X106" s="139" t="e">
        <f>IF(ISBLANK(#REF!),"",#REF!)</f>
        <v>#REF!</v>
      </c>
      <c r="Y106" s="139" t="e">
        <f>IF(ISBLANK(#REF!),"",#REF!)</f>
        <v>#REF!</v>
      </c>
      <c r="Z106" s="139" t="e">
        <f>IF(ISBLANK(#REF!),"",#REF!)</f>
        <v>#REF!</v>
      </c>
      <c r="AA106" s="139" t="e">
        <f>IF(ISBLANK(#REF!),"",#REF!)</f>
        <v>#REF!</v>
      </c>
      <c r="AB106" s="139" t="e">
        <f>IF(ISBLANK(#REF!),"",#REF!)</f>
        <v>#REF!</v>
      </c>
      <c r="AC106" s="139" t="e">
        <f>IF(ISBLANK(#REF!),"",#REF!)</f>
        <v>#REF!</v>
      </c>
      <c r="AD106" s="139" t="e">
        <f>IF(ISBLANK(#REF!),"",#REF!)</f>
        <v>#REF!</v>
      </c>
      <c r="AE106" s="139" t="e">
        <f>IF(ISBLANK(#REF!),"",#REF!)</f>
        <v>#REF!</v>
      </c>
      <c r="AF106" s="139" t="e">
        <f>IF(ISBLANK(#REF!),"",#REF!)</f>
        <v>#REF!</v>
      </c>
      <c r="AG106" s="139" t="e">
        <f>IF(ISBLANK(#REF!),"",#REF!)</f>
        <v>#REF!</v>
      </c>
      <c r="AH106" s="139" t="e">
        <f>IF(ISBLANK(#REF!),"",#REF!)</f>
        <v>#REF!</v>
      </c>
      <c r="AI106" s="139" t="e">
        <f>IF(ISBLANK(#REF!),"",#REF!)</f>
        <v>#REF!</v>
      </c>
      <c r="AJ106" s="139" t="e">
        <f>IF(ISBLANK(#REF!),"",#REF!)</f>
        <v>#REF!</v>
      </c>
      <c r="AK106" s="139" t="e">
        <f>IF(ISBLANK(#REF!),"",#REF!)</f>
        <v>#REF!</v>
      </c>
      <c r="AL106" s="139" t="e">
        <f>IF(ISBLANK(#REF!),"",#REF!)</f>
        <v>#REF!</v>
      </c>
      <c r="AM106" s="139" t="e">
        <f>IF(ISBLANK(#REF!),"",#REF!)</f>
        <v>#REF!</v>
      </c>
      <c r="AN106" s="139" t="e">
        <f>IF(ISBLANK(#REF!),"",#REF!)</f>
        <v>#REF!</v>
      </c>
      <c r="AO106" s="139" t="e">
        <f>IF(ISBLANK(#REF!),"",#REF!)</f>
        <v>#REF!</v>
      </c>
      <c r="AP106" s="139" t="e">
        <f>IF(ISBLANK(#REF!),"",#REF!)</f>
        <v>#REF!</v>
      </c>
      <c r="AQ106" s="139" t="e">
        <f>IF(ISBLANK(#REF!),"",#REF!)</f>
        <v>#REF!</v>
      </c>
    </row>
    <row r="107" spans="1:43" x14ac:dyDescent="0.15">
      <c r="A107" s="139" t="str">
        <f>IF(ISBLANK(※入力用シート!$J$12),"",※入力用シート!$J$12)</f>
        <v/>
      </c>
      <c r="B107" s="139">
        <f>IF(ISBLANK(参照用シート!$K$4),"",参照用シート!$K$4)</f>
        <v>0</v>
      </c>
      <c r="C107" s="139" t="e">
        <f>IF(ISBLANK(#REF!),"",#REF!)</f>
        <v>#REF!</v>
      </c>
      <c r="D107" s="139" t="e">
        <f>IF(ISBLANK(#REF!),"",#REF!)</f>
        <v>#REF!</v>
      </c>
      <c r="E107" s="139" t="e">
        <f>IF(ISBLANK(#REF!),"",#REF!)</f>
        <v>#REF!</v>
      </c>
      <c r="F107" s="139" t="e">
        <f>IF(ISBLANK(#REF!),"",#REF!)</f>
        <v>#REF!</v>
      </c>
      <c r="G107" s="139" t="e">
        <f>IF(ISBLANK(#REF!),"",#REF!)</f>
        <v>#REF!</v>
      </c>
      <c r="H107" s="139" t="e">
        <f>IF(ISBLANK(#REF!),"",#REF!)</f>
        <v>#REF!</v>
      </c>
      <c r="I107" s="139" t="e">
        <f>IF(ISBLANK(#REF!),"",#REF!)</f>
        <v>#REF!</v>
      </c>
      <c r="J107" s="139" t="e">
        <f>IF(ISBLANK(#REF!),"",#REF!)</f>
        <v>#REF!</v>
      </c>
      <c r="K107" s="139" t="e">
        <f>IF(ISBLANK(#REF!),"",#REF!)</f>
        <v>#REF!</v>
      </c>
      <c r="L107" s="139" t="e">
        <f>IF(ISBLANK(#REF!),"",#REF!)</f>
        <v>#REF!</v>
      </c>
      <c r="M107" s="139" t="e">
        <f>IF(ISBLANK(#REF!),"",#REF!)</f>
        <v>#REF!</v>
      </c>
      <c r="N107" s="139" t="e">
        <f>IF(ISBLANK(#REF!),"",#REF!)</f>
        <v>#REF!</v>
      </c>
      <c r="O107" s="139" t="e">
        <f>IF(ISBLANK(#REF!),"",#REF!)</f>
        <v>#REF!</v>
      </c>
      <c r="P107" s="139" t="e">
        <f>IF(ISBLANK(#REF!),"",#REF!)</f>
        <v>#REF!</v>
      </c>
      <c r="Q107" s="139" t="e">
        <f>IF(ISBLANK(#REF!),"",#REF!)</f>
        <v>#REF!</v>
      </c>
      <c r="R107" s="139" t="e">
        <f>IF(ISBLANK(#REF!),"",#REF!)</f>
        <v>#REF!</v>
      </c>
      <c r="S107" s="139" t="e">
        <f>IF(ISBLANK(#REF!),"",#REF!)</f>
        <v>#REF!</v>
      </c>
      <c r="T107" s="139" t="e">
        <f>IF(ISBLANK(#REF!),"",#REF!)</f>
        <v>#REF!</v>
      </c>
      <c r="U107" s="139" t="e">
        <f>IF(ISBLANK(#REF!),"",#REF!)</f>
        <v>#REF!</v>
      </c>
      <c r="V107" s="139" t="e">
        <f>IF(ISBLANK(#REF!),"",#REF!)</f>
        <v>#REF!</v>
      </c>
      <c r="W107" s="139" t="e">
        <f>IF(ISBLANK(#REF!),"",#REF!)</f>
        <v>#REF!</v>
      </c>
      <c r="X107" s="139" t="e">
        <f>IF(ISBLANK(#REF!),"",#REF!)</f>
        <v>#REF!</v>
      </c>
      <c r="Y107" s="139" t="e">
        <f>IF(ISBLANK(#REF!),"",#REF!)</f>
        <v>#REF!</v>
      </c>
      <c r="Z107" s="139" t="e">
        <f>IF(ISBLANK(#REF!),"",#REF!)</f>
        <v>#REF!</v>
      </c>
      <c r="AA107" s="139" t="e">
        <f>IF(ISBLANK(#REF!),"",#REF!)</f>
        <v>#REF!</v>
      </c>
      <c r="AB107" s="139" t="e">
        <f>IF(ISBLANK(#REF!),"",#REF!)</f>
        <v>#REF!</v>
      </c>
      <c r="AC107" s="139" t="e">
        <f>IF(ISBLANK(#REF!),"",#REF!)</f>
        <v>#REF!</v>
      </c>
      <c r="AD107" s="139" t="e">
        <f>IF(ISBLANK(#REF!),"",#REF!)</f>
        <v>#REF!</v>
      </c>
      <c r="AE107" s="139" t="e">
        <f>IF(ISBLANK(#REF!),"",#REF!)</f>
        <v>#REF!</v>
      </c>
      <c r="AF107" s="139" t="e">
        <f>IF(ISBLANK(#REF!),"",#REF!)</f>
        <v>#REF!</v>
      </c>
      <c r="AG107" s="139" t="e">
        <f>IF(ISBLANK(#REF!),"",#REF!)</f>
        <v>#REF!</v>
      </c>
      <c r="AH107" s="139" t="e">
        <f>IF(ISBLANK(#REF!),"",#REF!)</f>
        <v>#REF!</v>
      </c>
      <c r="AI107" s="139" t="e">
        <f>IF(ISBLANK(#REF!),"",#REF!)</f>
        <v>#REF!</v>
      </c>
      <c r="AJ107" s="139" t="e">
        <f>IF(ISBLANK(#REF!),"",#REF!)</f>
        <v>#REF!</v>
      </c>
      <c r="AK107" s="139" t="e">
        <f>IF(ISBLANK(#REF!),"",#REF!)</f>
        <v>#REF!</v>
      </c>
      <c r="AL107" s="139" t="e">
        <f>IF(ISBLANK(#REF!),"",#REF!)</f>
        <v>#REF!</v>
      </c>
      <c r="AM107" s="139" t="e">
        <f>IF(ISBLANK(#REF!),"",#REF!)</f>
        <v>#REF!</v>
      </c>
      <c r="AN107" s="139" t="e">
        <f>IF(ISBLANK(#REF!),"",#REF!)</f>
        <v>#REF!</v>
      </c>
      <c r="AO107" s="139" t="e">
        <f>IF(ISBLANK(#REF!),"",#REF!)</f>
        <v>#REF!</v>
      </c>
      <c r="AP107" s="139" t="e">
        <f>IF(ISBLANK(#REF!),"",#REF!)</f>
        <v>#REF!</v>
      </c>
      <c r="AQ107" s="139" t="e">
        <f>IF(ISBLANK(#REF!),"",#REF!)</f>
        <v>#REF!</v>
      </c>
    </row>
    <row r="108" spans="1:43" x14ac:dyDescent="0.15">
      <c r="A108" s="139" t="str">
        <f>IF(ISBLANK(※入力用シート!$J$12),"",※入力用シート!$J$12)</f>
        <v/>
      </c>
      <c r="B108" s="139">
        <f>IF(ISBLANK(参照用シート!$K$4),"",参照用シート!$K$4)</f>
        <v>0</v>
      </c>
      <c r="C108" s="139" t="e">
        <f>IF(ISBLANK(#REF!),"",#REF!)</f>
        <v>#REF!</v>
      </c>
      <c r="D108" s="139" t="e">
        <f>IF(ISBLANK(#REF!),"",#REF!)</f>
        <v>#REF!</v>
      </c>
      <c r="E108" s="139" t="e">
        <f>IF(ISBLANK(#REF!),"",#REF!)</f>
        <v>#REF!</v>
      </c>
      <c r="F108" s="139" t="e">
        <f>IF(ISBLANK(#REF!),"",#REF!)</f>
        <v>#REF!</v>
      </c>
      <c r="G108" s="139" t="e">
        <f>IF(ISBLANK(#REF!),"",#REF!)</f>
        <v>#REF!</v>
      </c>
      <c r="H108" s="139" t="e">
        <f>IF(ISBLANK(#REF!),"",#REF!)</f>
        <v>#REF!</v>
      </c>
      <c r="I108" s="139" t="e">
        <f>IF(ISBLANK(#REF!),"",#REF!)</f>
        <v>#REF!</v>
      </c>
      <c r="J108" s="139" t="e">
        <f>IF(ISBLANK(#REF!),"",#REF!)</f>
        <v>#REF!</v>
      </c>
      <c r="K108" s="139" t="e">
        <f>IF(ISBLANK(#REF!),"",#REF!)</f>
        <v>#REF!</v>
      </c>
      <c r="L108" s="139" t="e">
        <f>IF(ISBLANK(#REF!),"",#REF!)</f>
        <v>#REF!</v>
      </c>
      <c r="M108" s="139" t="e">
        <f>IF(ISBLANK(#REF!),"",#REF!)</f>
        <v>#REF!</v>
      </c>
      <c r="N108" s="139" t="e">
        <f>IF(ISBLANK(#REF!),"",#REF!)</f>
        <v>#REF!</v>
      </c>
      <c r="O108" s="139" t="e">
        <f>IF(ISBLANK(#REF!),"",#REF!)</f>
        <v>#REF!</v>
      </c>
      <c r="P108" s="139" t="e">
        <f>IF(ISBLANK(#REF!),"",#REF!)</f>
        <v>#REF!</v>
      </c>
      <c r="Q108" s="139" t="e">
        <f>IF(ISBLANK(#REF!),"",#REF!)</f>
        <v>#REF!</v>
      </c>
      <c r="R108" s="139" t="e">
        <f>IF(ISBLANK(#REF!),"",#REF!)</f>
        <v>#REF!</v>
      </c>
      <c r="S108" s="139" t="e">
        <f>IF(ISBLANK(#REF!),"",#REF!)</f>
        <v>#REF!</v>
      </c>
      <c r="T108" s="139" t="e">
        <f>IF(ISBLANK(#REF!),"",#REF!)</f>
        <v>#REF!</v>
      </c>
      <c r="U108" s="139" t="e">
        <f>IF(ISBLANK(#REF!),"",#REF!)</f>
        <v>#REF!</v>
      </c>
      <c r="V108" s="139" t="e">
        <f>IF(ISBLANK(#REF!),"",#REF!)</f>
        <v>#REF!</v>
      </c>
      <c r="W108" s="139" t="e">
        <f>IF(ISBLANK(#REF!),"",#REF!)</f>
        <v>#REF!</v>
      </c>
      <c r="X108" s="139" t="e">
        <f>IF(ISBLANK(#REF!),"",#REF!)</f>
        <v>#REF!</v>
      </c>
      <c r="Y108" s="139" t="e">
        <f>IF(ISBLANK(#REF!),"",#REF!)</f>
        <v>#REF!</v>
      </c>
      <c r="Z108" s="139" t="e">
        <f>IF(ISBLANK(#REF!),"",#REF!)</f>
        <v>#REF!</v>
      </c>
      <c r="AA108" s="139" t="e">
        <f>IF(ISBLANK(#REF!),"",#REF!)</f>
        <v>#REF!</v>
      </c>
      <c r="AB108" s="139" t="e">
        <f>IF(ISBLANK(#REF!),"",#REF!)</f>
        <v>#REF!</v>
      </c>
      <c r="AC108" s="139" t="e">
        <f>IF(ISBLANK(#REF!),"",#REF!)</f>
        <v>#REF!</v>
      </c>
      <c r="AD108" s="139" t="e">
        <f>IF(ISBLANK(#REF!),"",#REF!)</f>
        <v>#REF!</v>
      </c>
      <c r="AE108" s="139" t="e">
        <f>IF(ISBLANK(#REF!),"",#REF!)</f>
        <v>#REF!</v>
      </c>
      <c r="AF108" s="139" t="e">
        <f>IF(ISBLANK(#REF!),"",#REF!)</f>
        <v>#REF!</v>
      </c>
      <c r="AG108" s="139" t="e">
        <f>IF(ISBLANK(#REF!),"",#REF!)</f>
        <v>#REF!</v>
      </c>
      <c r="AH108" s="139" t="e">
        <f>IF(ISBLANK(#REF!),"",#REF!)</f>
        <v>#REF!</v>
      </c>
      <c r="AI108" s="139" t="e">
        <f>IF(ISBLANK(#REF!),"",#REF!)</f>
        <v>#REF!</v>
      </c>
      <c r="AJ108" s="139" t="e">
        <f>IF(ISBLANK(#REF!),"",#REF!)</f>
        <v>#REF!</v>
      </c>
      <c r="AK108" s="139" t="e">
        <f>IF(ISBLANK(#REF!),"",#REF!)</f>
        <v>#REF!</v>
      </c>
      <c r="AL108" s="139" t="e">
        <f>IF(ISBLANK(#REF!),"",#REF!)</f>
        <v>#REF!</v>
      </c>
      <c r="AM108" s="139" t="e">
        <f>IF(ISBLANK(#REF!),"",#REF!)</f>
        <v>#REF!</v>
      </c>
      <c r="AN108" s="139" t="e">
        <f>IF(ISBLANK(#REF!),"",#REF!)</f>
        <v>#REF!</v>
      </c>
      <c r="AO108" s="139" t="e">
        <f>IF(ISBLANK(#REF!),"",#REF!)</f>
        <v>#REF!</v>
      </c>
      <c r="AP108" s="139" t="e">
        <f>IF(ISBLANK(#REF!),"",#REF!)</f>
        <v>#REF!</v>
      </c>
      <c r="AQ108" s="139" t="e">
        <f>IF(ISBLANK(#REF!),"",#REF!)</f>
        <v>#REF!</v>
      </c>
    </row>
    <row r="109" spans="1:43" x14ac:dyDescent="0.15">
      <c r="A109" s="139" t="str">
        <f>IF(ISBLANK(※入力用シート!$J$12),"",※入力用シート!$J$12)</f>
        <v/>
      </c>
      <c r="B109" s="139">
        <f>IF(ISBLANK(参照用シート!$K$4),"",参照用シート!$K$4)</f>
        <v>0</v>
      </c>
      <c r="C109" s="139" t="e">
        <f>IF(ISBLANK(#REF!),"",#REF!)</f>
        <v>#REF!</v>
      </c>
      <c r="D109" s="139" t="e">
        <f>IF(ISBLANK(#REF!),"",#REF!)</f>
        <v>#REF!</v>
      </c>
      <c r="E109" s="139" t="e">
        <f>IF(ISBLANK(#REF!),"",#REF!)</f>
        <v>#REF!</v>
      </c>
      <c r="F109" s="139" t="e">
        <f>IF(ISBLANK(#REF!),"",#REF!)</f>
        <v>#REF!</v>
      </c>
      <c r="G109" s="139" t="e">
        <f>IF(ISBLANK(#REF!),"",#REF!)</f>
        <v>#REF!</v>
      </c>
      <c r="H109" s="139" t="e">
        <f>IF(ISBLANK(#REF!),"",#REF!)</f>
        <v>#REF!</v>
      </c>
      <c r="I109" s="139" t="e">
        <f>IF(ISBLANK(#REF!),"",#REF!)</f>
        <v>#REF!</v>
      </c>
      <c r="J109" s="139" t="e">
        <f>IF(ISBLANK(#REF!),"",#REF!)</f>
        <v>#REF!</v>
      </c>
      <c r="K109" s="139" t="e">
        <f>IF(ISBLANK(#REF!),"",#REF!)</f>
        <v>#REF!</v>
      </c>
      <c r="L109" s="139" t="e">
        <f>IF(ISBLANK(#REF!),"",#REF!)</f>
        <v>#REF!</v>
      </c>
      <c r="M109" s="139" t="e">
        <f>IF(ISBLANK(#REF!),"",#REF!)</f>
        <v>#REF!</v>
      </c>
      <c r="N109" s="139" t="e">
        <f>IF(ISBLANK(#REF!),"",#REF!)</f>
        <v>#REF!</v>
      </c>
      <c r="O109" s="139" t="e">
        <f>IF(ISBLANK(#REF!),"",#REF!)</f>
        <v>#REF!</v>
      </c>
      <c r="P109" s="139" t="e">
        <f>IF(ISBLANK(#REF!),"",#REF!)</f>
        <v>#REF!</v>
      </c>
      <c r="Q109" s="139" t="e">
        <f>IF(ISBLANK(#REF!),"",#REF!)</f>
        <v>#REF!</v>
      </c>
      <c r="R109" s="139" t="e">
        <f>IF(ISBLANK(#REF!),"",#REF!)</f>
        <v>#REF!</v>
      </c>
      <c r="S109" s="139" t="e">
        <f>IF(ISBLANK(#REF!),"",#REF!)</f>
        <v>#REF!</v>
      </c>
      <c r="T109" s="139" t="e">
        <f>IF(ISBLANK(#REF!),"",#REF!)</f>
        <v>#REF!</v>
      </c>
      <c r="U109" s="139" t="e">
        <f>IF(ISBLANK(#REF!),"",#REF!)</f>
        <v>#REF!</v>
      </c>
      <c r="V109" s="139" t="e">
        <f>IF(ISBLANK(#REF!),"",#REF!)</f>
        <v>#REF!</v>
      </c>
      <c r="W109" s="139" t="e">
        <f>IF(ISBLANK(#REF!),"",#REF!)</f>
        <v>#REF!</v>
      </c>
      <c r="X109" s="139" t="e">
        <f>IF(ISBLANK(#REF!),"",#REF!)</f>
        <v>#REF!</v>
      </c>
      <c r="Y109" s="139" t="e">
        <f>IF(ISBLANK(#REF!),"",#REF!)</f>
        <v>#REF!</v>
      </c>
      <c r="Z109" s="139" t="e">
        <f>IF(ISBLANK(#REF!),"",#REF!)</f>
        <v>#REF!</v>
      </c>
      <c r="AA109" s="139" t="e">
        <f>IF(ISBLANK(#REF!),"",#REF!)</f>
        <v>#REF!</v>
      </c>
      <c r="AB109" s="139" t="e">
        <f>IF(ISBLANK(#REF!),"",#REF!)</f>
        <v>#REF!</v>
      </c>
      <c r="AC109" s="139" t="e">
        <f>IF(ISBLANK(#REF!),"",#REF!)</f>
        <v>#REF!</v>
      </c>
      <c r="AD109" s="139" t="e">
        <f>IF(ISBLANK(#REF!),"",#REF!)</f>
        <v>#REF!</v>
      </c>
      <c r="AE109" s="139" t="e">
        <f>IF(ISBLANK(#REF!),"",#REF!)</f>
        <v>#REF!</v>
      </c>
      <c r="AF109" s="139" t="e">
        <f>IF(ISBLANK(#REF!),"",#REF!)</f>
        <v>#REF!</v>
      </c>
      <c r="AG109" s="139" t="e">
        <f>IF(ISBLANK(#REF!),"",#REF!)</f>
        <v>#REF!</v>
      </c>
      <c r="AH109" s="139" t="e">
        <f>IF(ISBLANK(#REF!),"",#REF!)</f>
        <v>#REF!</v>
      </c>
      <c r="AI109" s="139" t="e">
        <f>IF(ISBLANK(#REF!),"",#REF!)</f>
        <v>#REF!</v>
      </c>
      <c r="AJ109" s="139" t="e">
        <f>IF(ISBLANK(#REF!),"",#REF!)</f>
        <v>#REF!</v>
      </c>
      <c r="AK109" s="139" t="e">
        <f>IF(ISBLANK(#REF!),"",#REF!)</f>
        <v>#REF!</v>
      </c>
      <c r="AL109" s="139" t="e">
        <f>IF(ISBLANK(#REF!),"",#REF!)</f>
        <v>#REF!</v>
      </c>
      <c r="AM109" s="139" t="e">
        <f>IF(ISBLANK(#REF!),"",#REF!)</f>
        <v>#REF!</v>
      </c>
      <c r="AN109" s="139" t="e">
        <f>IF(ISBLANK(#REF!),"",#REF!)</f>
        <v>#REF!</v>
      </c>
      <c r="AO109" s="139" t="e">
        <f>IF(ISBLANK(#REF!),"",#REF!)</f>
        <v>#REF!</v>
      </c>
      <c r="AP109" s="139" t="e">
        <f>IF(ISBLANK(#REF!),"",#REF!)</f>
        <v>#REF!</v>
      </c>
      <c r="AQ109" s="139" t="e">
        <f>IF(ISBLANK(#REF!),"",#REF!)</f>
        <v>#REF!</v>
      </c>
    </row>
    <row r="110" spans="1:43" x14ac:dyDescent="0.15">
      <c r="A110" s="139" t="str">
        <f>IF(ISBLANK(※入力用シート!$J$12),"",※入力用シート!$J$12)</f>
        <v/>
      </c>
      <c r="B110" s="139">
        <f>IF(ISBLANK(参照用シート!$K$4),"",参照用シート!$K$4)</f>
        <v>0</v>
      </c>
      <c r="C110" s="139" t="e">
        <f>IF(ISBLANK(#REF!),"",#REF!)</f>
        <v>#REF!</v>
      </c>
      <c r="D110" s="139" t="e">
        <f>IF(ISBLANK(#REF!),"",#REF!)</f>
        <v>#REF!</v>
      </c>
      <c r="E110" s="139" t="e">
        <f>IF(ISBLANK(#REF!),"",#REF!)</f>
        <v>#REF!</v>
      </c>
      <c r="F110" s="139" t="e">
        <f>IF(ISBLANK(#REF!),"",#REF!)</f>
        <v>#REF!</v>
      </c>
      <c r="G110" s="139" t="e">
        <f>IF(ISBLANK(#REF!),"",#REF!)</f>
        <v>#REF!</v>
      </c>
      <c r="H110" s="139" t="e">
        <f>IF(ISBLANK(#REF!),"",#REF!)</f>
        <v>#REF!</v>
      </c>
      <c r="I110" s="139" t="e">
        <f>IF(ISBLANK(#REF!),"",#REF!)</f>
        <v>#REF!</v>
      </c>
      <c r="J110" s="139" t="e">
        <f>IF(ISBLANK(#REF!),"",#REF!)</f>
        <v>#REF!</v>
      </c>
      <c r="K110" s="139" t="e">
        <f>IF(ISBLANK(#REF!),"",#REF!)</f>
        <v>#REF!</v>
      </c>
      <c r="L110" s="139" t="e">
        <f>IF(ISBLANK(#REF!),"",#REF!)</f>
        <v>#REF!</v>
      </c>
      <c r="M110" s="139" t="e">
        <f>IF(ISBLANK(#REF!),"",#REF!)</f>
        <v>#REF!</v>
      </c>
      <c r="N110" s="139" t="e">
        <f>IF(ISBLANK(#REF!),"",#REF!)</f>
        <v>#REF!</v>
      </c>
      <c r="O110" s="139" t="e">
        <f>IF(ISBLANK(#REF!),"",#REF!)</f>
        <v>#REF!</v>
      </c>
      <c r="P110" s="139" t="e">
        <f>IF(ISBLANK(#REF!),"",#REF!)</f>
        <v>#REF!</v>
      </c>
      <c r="Q110" s="139" t="e">
        <f>IF(ISBLANK(#REF!),"",#REF!)</f>
        <v>#REF!</v>
      </c>
      <c r="R110" s="139" t="e">
        <f>IF(ISBLANK(#REF!),"",#REF!)</f>
        <v>#REF!</v>
      </c>
      <c r="S110" s="139" t="e">
        <f>IF(ISBLANK(#REF!),"",#REF!)</f>
        <v>#REF!</v>
      </c>
      <c r="T110" s="139" t="e">
        <f>IF(ISBLANK(#REF!),"",#REF!)</f>
        <v>#REF!</v>
      </c>
      <c r="U110" s="139" t="e">
        <f>IF(ISBLANK(#REF!),"",#REF!)</f>
        <v>#REF!</v>
      </c>
      <c r="V110" s="139" t="e">
        <f>IF(ISBLANK(#REF!),"",#REF!)</f>
        <v>#REF!</v>
      </c>
      <c r="W110" s="139" t="e">
        <f>IF(ISBLANK(#REF!),"",#REF!)</f>
        <v>#REF!</v>
      </c>
      <c r="X110" s="139" t="e">
        <f>IF(ISBLANK(#REF!),"",#REF!)</f>
        <v>#REF!</v>
      </c>
      <c r="Y110" s="139" t="e">
        <f>IF(ISBLANK(#REF!),"",#REF!)</f>
        <v>#REF!</v>
      </c>
      <c r="Z110" s="139" t="e">
        <f>IF(ISBLANK(#REF!),"",#REF!)</f>
        <v>#REF!</v>
      </c>
      <c r="AA110" s="139" t="e">
        <f>IF(ISBLANK(#REF!),"",#REF!)</f>
        <v>#REF!</v>
      </c>
      <c r="AB110" s="139" t="e">
        <f>IF(ISBLANK(#REF!),"",#REF!)</f>
        <v>#REF!</v>
      </c>
      <c r="AC110" s="139" t="e">
        <f>IF(ISBLANK(#REF!),"",#REF!)</f>
        <v>#REF!</v>
      </c>
      <c r="AD110" s="139" t="e">
        <f>IF(ISBLANK(#REF!),"",#REF!)</f>
        <v>#REF!</v>
      </c>
      <c r="AE110" s="139" t="e">
        <f>IF(ISBLANK(#REF!),"",#REF!)</f>
        <v>#REF!</v>
      </c>
      <c r="AF110" s="139" t="e">
        <f>IF(ISBLANK(#REF!),"",#REF!)</f>
        <v>#REF!</v>
      </c>
      <c r="AG110" s="139" t="e">
        <f>IF(ISBLANK(#REF!),"",#REF!)</f>
        <v>#REF!</v>
      </c>
      <c r="AH110" s="139" t="e">
        <f>IF(ISBLANK(#REF!),"",#REF!)</f>
        <v>#REF!</v>
      </c>
      <c r="AI110" s="139" t="e">
        <f>IF(ISBLANK(#REF!),"",#REF!)</f>
        <v>#REF!</v>
      </c>
      <c r="AJ110" s="139" t="e">
        <f>IF(ISBLANK(#REF!),"",#REF!)</f>
        <v>#REF!</v>
      </c>
      <c r="AK110" s="139" t="e">
        <f>IF(ISBLANK(#REF!),"",#REF!)</f>
        <v>#REF!</v>
      </c>
      <c r="AL110" s="139" t="e">
        <f>IF(ISBLANK(#REF!),"",#REF!)</f>
        <v>#REF!</v>
      </c>
      <c r="AM110" s="139" t="e">
        <f>IF(ISBLANK(#REF!),"",#REF!)</f>
        <v>#REF!</v>
      </c>
      <c r="AN110" s="139" t="e">
        <f>IF(ISBLANK(#REF!),"",#REF!)</f>
        <v>#REF!</v>
      </c>
      <c r="AO110" s="139" t="e">
        <f>IF(ISBLANK(#REF!),"",#REF!)</f>
        <v>#REF!</v>
      </c>
      <c r="AP110" s="139" t="e">
        <f>IF(ISBLANK(#REF!),"",#REF!)</f>
        <v>#REF!</v>
      </c>
      <c r="AQ110" s="139" t="e">
        <f>IF(ISBLANK(#REF!),"",#REF!)</f>
        <v>#REF!</v>
      </c>
    </row>
    <row r="111" spans="1:43" x14ac:dyDescent="0.15">
      <c r="A111" s="139" t="str">
        <f>IF(ISBLANK(※入力用シート!$J$12),"",※入力用シート!$J$12)</f>
        <v/>
      </c>
      <c r="B111" s="139">
        <f>IF(ISBLANK(参照用シート!$K$4),"",参照用シート!$K$4)</f>
        <v>0</v>
      </c>
      <c r="C111" s="139" t="e">
        <f>IF(ISBLANK(#REF!),"",#REF!)</f>
        <v>#REF!</v>
      </c>
      <c r="D111" s="139" t="e">
        <f>IF(ISBLANK(#REF!),"",#REF!)</f>
        <v>#REF!</v>
      </c>
      <c r="E111" s="139" t="e">
        <f>IF(ISBLANK(#REF!),"",#REF!)</f>
        <v>#REF!</v>
      </c>
      <c r="F111" s="139" t="e">
        <f>IF(ISBLANK(#REF!),"",#REF!)</f>
        <v>#REF!</v>
      </c>
      <c r="G111" s="139" t="e">
        <f>IF(ISBLANK(#REF!),"",#REF!)</f>
        <v>#REF!</v>
      </c>
      <c r="H111" s="139" t="e">
        <f>IF(ISBLANK(#REF!),"",#REF!)</f>
        <v>#REF!</v>
      </c>
      <c r="I111" s="139" t="e">
        <f>IF(ISBLANK(#REF!),"",#REF!)</f>
        <v>#REF!</v>
      </c>
      <c r="J111" s="139" t="e">
        <f>IF(ISBLANK(#REF!),"",#REF!)</f>
        <v>#REF!</v>
      </c>
      <c r="K111" s="139" t="e">
        <f>IF(ISBLANK(#REF!),"",#REF!)</f>
        <v>#REF!</v>
      </c>
      <c r="L111" s="139" t="e">
        <f>IF(ISBLANK(#REF!),"",#REF!)</f>
        <v>#REF!</v>
      </c>
      <c r="M111" s="139" t="e">
        <f>IF(ISBLANK(#REF!),"",#REF!)</f>
        <v>#REF!</v>
      </c>
      <c r="N111" s="139" t="e">
        <f>IF(ISBLANK(#REF!),"",#REF!)</f>
        <v>#REF!</v>
      </c>
      <c r="O111" s="139" t="e">
        <f>IF(ISBLANK(#REF!),"",#REF!)</f>
        <v>#REF!</v>
      </c>
      <c r="P111" s="139" t="e">
        <f>IF(ISBLANK(#REF!),"",#REF!)</f>
        <v>#REF!</v>
      </c>
      <c r="Q111" s="139" t="e">
        <f>IF(ISBLANK(#REF!),"",#REF!)</f>
        <v>#REF!</v>
      </c>
      <c r="R111" s="139" t="e">
        <f>IF(ISBLANK(#REF!),"",#REF!)</f>
        <v>#REF!</v>
      </c>
      <c r="S111" s="139" t="e">
        <f>IF(ISBLANK(#REF!),"",#REF!)</f>
        <v>#REF!</v>
      </c>
      <c r="T111" s="139" t="e">
        <f>IF(ISBLANK(#REF!),"",#REF!)</f>
        <v>#REF!</v>
      </c>
      <c r="U111" s="139" t="e">
        <f>IF(ISBLANK(#REF!),"",#REF!)</f>
        <v>#REF!</v>
      </c>
      <c r="V111" s="139" t="e">
        <f>IF(ISBLANK(#REF!),"",#REF!)</f>
        <v>#REF!</v>
      </c>
      <c r="W111" s="139" t="e">
        <f>IF(ISBLANK(#REF!),"",#REF!)</f>
        <v>#REF!</v>
      </c>
      <c r="X111" s="139" t="e">
        <f>IF(ISBLANK(#REF!),"",#REF!)</f>
        <v>#REF!</v>
      </c>
      <c r="Y111" s="139" t="e">
        <f>IF(ISBLANK(#REF!),"",#REF!)</f>
        <v>#REF!</v>
      </c>
      <c r="Z111" s="139" t="e">
        <f>IF(ISBLANK(#REF!),"",#REF!)</f>
        <v>#REF!</v>
      </c>
      <c r="AA111" s="139" t="e">
        <f>IF(ISBLANK(#REF!),"",#REF!)</f>
        <v>#REF!</v>
      </c>
      <c r="AB111" s="139" t="e">
        <f>IF(ISBLANK(#REF!),"",#REF!)</f>
        <v>#REF!</v>
      </c>
      <c r="AC111" s="139" t="e">
        <f>IF(ISBLANK(#REF!),"",#REF!)</f>
        <v>#REF!</v>
      </c>
      <c r="AD111" s="139" t="e">
        <f>IF(ISBLANK(#REF!),"",#REF!)</f>
        <v>#REF!</v>
      </c>
      <c r="AE111" s="139" t="e">
        <f>IF(ISBLANK(#REF!),"",#REF!)</f>
        <v>#REF!</v>
      </c>
      <c r="AF111" s="139" t="e">
        <f>IF(ISBLANK(#REF!),"",#REF!)</f>
        <v>#REF!</v>
      </c>
      <c r="AG111" s="139" t="e">
        <f>IF(ISBLANK(#REF!),"",#REF!)</f>
        <v>#REF!</v>
      </c>
      <c r="AH111" s="139" t="e">
        <f>IF(ISBLANK(#REF!),"",#REF!)</f>
        <v>#REF!</v>
      </c>
      <c r="AI111" s="139" t="e">
        <f>IF(ISBLANK(#REF!),"",#REF!)</f>
        <v>#REF!</v>
      </c>
      <c r="AJ111" s="139" t="e">
        <f>IF(ISBLANK(#REF!),"",#REF!)</f>
        <v>#REF!</v>
      </c>
      <c r="AK111" s="139" t="e">
        <f>IF(ISBLANK(#REF!),"",#REF!)</f>
        <v>#REF!</v>
      </c>
      <c r="AL111" s="139" t="e">
        <f>IF(ISBLANK(#REF!),"",#REF!)</f>
        <v>#REF!</v>
      </c>
      <c r="AM111" s="139" t="e">
        <f>IF(ISBLANK(#REF!),"",#REF!)</f>
        <v>#REF!</v>
      </c>
      <c r="AN111" s="139" t="e">
        <f>IF(ISBLANK(#REF!),"",#REF!)</f>
        <v>#REF!</v>
      </c>
      <c r="AO111" s="139" t="e">
        <f>IF(ISBLANK(#REF!),"",#REF!)</f>
        <v>#REF!</v>
      </c>
      <c r="AP111" s="139" t="e">
        <f>IF(ISBLANK(#REF!),"",#REF!)</f>
        <v>#REF!</v>
      </c>
      <c r="AQ111" s="139" t="e">
        <f>IF(ISBLANK(#REF!),"",#REF!)</f>
        <v>#REF!</v>
      </c>
    </row>
    <row r="112" spans="1:43" x14ac:dyDescent="0.15">
      <c r="A112" s="139" t="str">
        <f>IF(ISBLANK(※入力用シート!$J$12),"",※入力用シート!$J$12)</f>
        <v/>
      </c>
      <c r="B112" s="139">
        <f>IF(ISBLANK(参照用シート!$K$4),"",参照用シート!$K$4)</f>
        <v>0</v>
      </c>
      <c r="C112" s="139" t="e">
        <f>IF(ISBLANK(#REF!),"",#REF!)</f>
        <v>#REF!</v>
      </c>
      <c r="D112" s="139" t="e">
        <f>IF(ISBLANK(#REF!),"",#REF!)</f>
        <v>#REF!</v>
      </c>
      <c r="E112" s="139" t="e">
        <f>IF(ISBLANK(#REF!),"",#REF!)</f>
        <v>#REF!</v>
      </c>
      <c r="F112" s="139" t="e">
        <f>IF(ISBLANK(#REF!),"",#REF!)</f>
        <v>#REF!</v>
      </c>
      <c r="G112" s="139" t="e">
        <f>IF(ISBLANK(#REF!),"",#REF!)</f>
        <v>#REF!</v>
      </c>
      <c r="H112" s="139" t="e">
        <f>IF(ISBLANK(#REF!),"",#REF!)</f>
        <v>#REF!</v>
      </c>
      <c r="I112" s="139" t="e">
        <f>IF(ISBLANK(#REF!),"",#REF!)</f>
        <v>#REF!</v>
      </c>
      <c r="J112" s="139" t="e">
        <f>IF(ISBLANK(#REF!),"",#REF!)</f>
        <v>#REF!</v>
      </c>
      <c r="K112" s="139" t="e">
        <f>IF(ISBLANK(#REF!),"",#REF!)</f>
        <v>#REF!</v>
      </c>
      <c r="L112" s="139" t="e">
        <f>IF(ISBLANK(#REF!),"",#REF!)</f>
        <v>#REF!</v>
      </c>
      <c r="M112" s="139" t="e">
        <f>IF(ISBLANK(#REF!),"",#REF!)</f>
        <v>#REF!</v>
      </c>
      <c r="N112" s="139" t="e">
        <f>IF(ISBLANK(#REF!),"",#REF!)</f>
        <v>#REF!</v>
      </c>
      <c r="O112" s="139" t="e">
        <f>IF(ISBLANK(#REF!),"",#REF!)</f>
        <v>#REF!</v>
      </c>
      <c r="P112" s="139" t="e">
        <f>IF(ISBLANK(#REF!),"",#REF!)</f>
        <v>#REF!</v>
      </c>
      <c r="Q112" s="139" t="e">
        <f>IF(ISBLANK(#REF!),"",#REF!)</f>
        <v>#REF!</v>
      </c>
      <c r="R112" s="139" t="e">
        <f>IF(ISBLANK(#REF!),"",#REF!)</f>
        <v>#REF!</v>
      </c>
      <c r="S112" s="139" t="e">
        <f>IF(ISBLANK(#REF!),"",#REF!)</f>
        <v>#REF!</v>
      </c>
      <c r="T112" s="139" t="e">
        <f>IF(ISBLANK(#REF!),"",#REF!)</f>
        <v>#REF!</v>
      </c>
      <c r="U112" s="139" t="e">
        <f>IF(ISBLANK(#REF!),"",#REF!)</f>
        <v>#REF!</v>
      </c>
      <c r="V112" s="139" t="e">
        <f>IF(ISBLANK(#REF!),"",#REF!)</f>
        <v>#REF!</v>
      </c>
      <c r="W112" s="139" t="e">
        <f>IF(ISBLANK(#REF!),"",#REF!)</f>
        <v>#REF!</v>
      </c>
      <c r="X112" s="139" t="e">
        <f>IF(ISBLANK(#REF!),"",#REF!)</f>
        <v>#REF!</v>
      </c>
      <c r="Y112" s="139" t="e">
        <f>IF(ISBLANK(#REF!),"",#REF!)</f>
        <v>#REF!</v>
      </c>
      <c r="Z112" s="139" t="e">
        <f>IF(ISBLANK(#REF!),"",#REF!)</f>
        <v>#REF!</v>
      </c>
      <c r="AA112" s="139" t="e">
        <f>IF(ISBLANK(#REF!),"",#REF!)</f>
        <v>#REF!</v>
      </c>
      <c r="AB112" s="139" t="e">
        <f>IF(ISBLANK(#REF!),"",#REF!)</f>
        <v>#REF!</v>
      </c>
      <c r="AC112" s="139" t="e">
        <f>IF(ISBLANK(#REF!),"",#REF!)</f>
        <v>#REF!</v>
      </c>
      <c r="AD112" s="139" t="e">
        <f>IF(ISBLANK(#REF!),"",#REF!)</f>
        <v>#REF!</v>
      </c>
      <c r="AE112" s="139" t="e">
        <f>IF(ISBLANK(#REF!),"",#REF!)</f>
        <v>#REF!</v>
      </c>
      <c r="AF112" s="139" t="e">
        <f>IF(ISBLANK(#REF!),"",#REF!)</f>
        <v>#REF!</v>
      </c>
      <c r="AG112" s="139" t="e">
        <f>IF(ISBLANK(#REF!),"",#REF!)</f>
        <v>#REF!</v>
      </c>
      <c r="AH112" s="139" t="e">
        <f>IF(ISBLANK(#REF!),"",#REF!)</f>
        <v>#REF!</v>
      </c>
      <c r="AI112" s="139" t="e">
        <f>IF(ISBLANK(#REF!),"",#REF!)</f>
        <v>#REF!</v>
      </c>
      <c r="AJ112" s="139" t="e">
        <f>IF(ISBLANK(#REF!),"",#REF!)</f>
        <v>#REF!</v>
      </c>
      <c r="AK112" s="139" t="e">
        <f>IF(ISBLANK(#REF!),"",#REF!)</f>
        <v>#REF!</v>
      </c>
      <c r="AL112" s="139" t="e">
        <f>IF(ISBLANK(#REF!),"",#REF!)</f>
        <v>#REF!</v>
      </c>
      <c r="AM112" s="139" t="e">
        <f>IF(ISBLANK(#REF!),"",#REF!)</f>
        <v>#REF!</v>
      </c>
      <c r="AN112" s="139" t="e">
        <f>IF(ISBLANK(#REF!),"",#REF!)</f>
        <v>#REF!</v>
      </c>
      <c r="AO112" s="139" t="e">
        <f>IF(ISBLANK(#REF!),"",#REF!)</f>
        <v>#REF!</v>
      </c>
      <c r="AP112" s="139" t="e">
        <f>IF(ISBLANK(#REF!),"",#REF!)</f>
        <v>#REF!</v>
      </c>
      <c r="AQ112" s="139" t="e">
        <f>IF(ISBLANK(#REF!),"",#REF!)</f>
        <v>#REF!</v>
      </c>
    </row>
    <row r="113" spans="1:43" x14ac:dyDescent="0.15">
      <c r="A113" s="139" t="str">
        <f>IF(ISBLANK(※入力用シート!$J$12),"",※入力用シート!$J$12)</f>
        <v/>
      </c>
      <c r="B113" s="139">
        <f>IF(ISBLANK(参照用シート!$K$4),"",参照用シート!$K$4)</f>
        <v>0</v>
      </c>
      <c r="C113" s="139" t="e">
        <f>IF(ISBLANK(#REF!),"",#REF!)</f>
        <v>#REF!</v>
      </c>
      <c r="D113" s="139" t="e">
        <f>IF(ISBLANK(#REF!),"",#REF!)</f>
        <v>#REF!</v>
      </c>
      <c r="E113" s="139" t="e">
        <f>IF(ISBLANK(#REF!),"",#REF!)</f>
        <v>#REF!</v>
      </c>
      <c r="F113" s="139" t="e">
        <f>IF(ISBLANK(#REF!),"",#REF!)</f>
        <v>#REF!</v>
      </c>
      <c r="G113" s="139" t="e">
        <f>IF(ISBLANK(#REF!),"",#REF!)</f>
        <v>#REF!</v>
      </c>
      <c r="H113" s="139" t="e">
        <f>IF(ISBLANK(#REF!),"",#REF!)</f>
        <v>#REF!</v>
      </c>
      <c r="I113" s="139" t="e">
        <f>IF(ISBLANK(#REF!),"",#REF!)</f>
        <v>#REF!</v>
      </c>
      <c r="J113" s="139" t="e">
        <f>IF(ISBLANK(#REF!),"",#REF!)</f>
        <v>#REF!</v>
      </c>
      <c r="K113" s="139" t="e">
        <f>IF(ISBLANK(#REF!),"",#REF!)</f>
        <v>#REF!</v>
      </c>
      <c r="L113" s="139" t="e">
        <f>IF(ISBLANK(#REF!),"",#REF!)</f>
        <v>#REF!</v>
      </c>
      <c r="M113" s="139" t="e">
        <f>IF(ISBLANK(#REF!),"",#REF!)</f>
        <v>#REF!</v>
      </c>
      <c r="N113" s="139" t="e">
        <f>IF(ISBLANK(#REF!),"",#REF!)</f>
        <v>#REF!</v>
      </c>
      <c r="O113" s="139" t="e">
        <f>IF(ISBLANK(#REF!),"",#REF!)</f>
        <v>#REF!</v>
      </c>
      <c r="P113" s="139" t="e">
        <f>IF(ISBLANK(#REF!),"",#REF!)</f>
        <v>#REF!</v>
      </c>
      <c r="Q113" s="139" t="e">
        <f>IF(ISBLANK(#REF!),"",#REF!)</f>
        <v>#REF!</v>
      </c>
      <c r="R113" s="139" t="e">
        <f>IF(ISBLANK(#REF!),"",#REF!)</f>
        <v>#REF!</v>
      </c>
      <c r="S113" s="139" t="e">
        <f>IF(ISBLANK(#REF!),"",#REF!)</f>
        <v>#REF!</v>
      </c>
      <c r="T113" s="139" t="e">
        <f>IF(ISBLANK(#REF!),"",#REF!)</f>
        <v>#REF!</v>
      </c>
      <c r="U113" s="139" t="e">
        <f>IF(ISBLANK(#REF!),"",#REF!)</f>
        <v>#REF!</v>
      </c>
      <c r="V113" s="139" t="e">
        <f>IF(ISBLANK(#REF!),"",#REF!)</f>
        <v>#REF!</v>
      </c>
      <c r="W113" s="139" t="e">
        <f>IF(ISBLANK(#REF!),"",#REF!)</f>
        <v>#REF!</v>
      </c>
      <c r="X113" s="139" t="e">
        <f>IF(ISBLANK(#REF!),"",#REF!)</f>
        <v>#REF!</v>
      </c>
      <c r="Y113" s="139" t="e">
        <f>IF(ISBLANK(#REF!),"",#REF!)</f>
        <v>#REF!</v>
      </c>
      <c r="Z113" s="139" t="e">
        <f>IF(ISBLANK(#REF!),"",#REF!)</f>
        <v>#REF!</v>
      </c>
      <c r="AA113" s="139" t="e">
        <f>IF(ISBLANK(#REF!),"",#REF!)</f>
        <v>#REF!</v>
      </c>
      <c r="AB113" s="139" t="e">
        <f>IF(ISBLANK(#REF!),"",#REF!)</f>
        <v>#REF!</v>
      </c>
      <c r="AC113" s="139" t="e">
        <f>IF(ISBLANK(#REF!),"",#REF!)</f>
        <v>#REF!</v>
      </c>
      <c r="AD113" s="139" t="e">
        <f>IF(ISBLANK(#REF!),"",#REF!)</f>
        <v>#REF!</v>
      </c>
      <c r="AE113" s="139" t="e">
        <f>IF(ISBLANK(#REF!),"",#REF!)</f>
        <v>#REF!</v>
      </c>
      <c r="AF113" s="139" t="e">
        <f>IF(ISBLANK(#REF!),"",#REF!)</f>
        <v>#REF!</v>
      </c>
      <c r="AG113" s="139" t="e">
        <f>IF(ISBLANK(#REF!),"",#REF!)</f>
        <v>#REF!</v>
      </c>
      <c r="AH113" s="139" t="e">
        <f>IF(ISBLANK(#REF!),"",#REF!)</f>
        <v>#REF!</v>
      </c>
      <c r="AI113" s="139" t="e">
        <f>IF(ISBLANK(#REF!),"",#REF!)</f>
        <v>#REF!</v>
      </c>
      <c r="AJ113" s="139" t="e">
        <f>IF(ISBLANK(#REF!),"",#REF!)</f>
        <v>#REF!</v>
      </c>
      <c r="AK113" s="139" t="e">
        <f>IF(ISBLANK(#REF!),"",#REF!)</f>
        <v>#REF!</v>
      </c>
      <c r="AL113" s="139" t="e">
        <f>IF(ISBLANK(#REF!),"",#REF!)</f>
        <v>#REF!</v>
      </c>
      <c r="AM113" s="139" t="e">
        <f>IF(ISBLANK(#REF!),"",#REF!)</f>
        <v>#REF!</v>
      </c>
      <c r="AN113" s="139" t="e">
        <f>IF(ISBLANK(#REF!),"",#REF!)</f>
        <v>#REF!</v>
      </c>
      <c r="AO113" s="139" t="e">
        <f>IF(ISBLANK(#REF!),"",#REF!)</f>
        <v>#REF!</v>
      </c>
      <c r="AP113" s="139" t="e">
        <f>IF(ISBLANK(#REF!),"",#REF!)</f>
        <v>#REF!</v>
      </c>
      <c r="AQ113" s="139" t="e">
        <f>IF(ISBLANK(#REF!),"",#REF!)</f>
        <v>#REF!</v>
      </c>
    </row>
    <row r="114" spans="1:43" x14ac:dyDescent="0.15">
      <c r="A114" s="139" t="str">
        <f>IF(ISBLANK(※入力用シート!$J$12),"",※入力用シート!$J$12)</f>
        <v/>
      </c>
      <c r="B114" s="139">
        <f>IF(ISBLANK(参照用シート!$K$4),"",参照用シート!$K$4)</f>
        <v>0</v>
      </c>
      <c r="C114" s="139" t="e">
        <f>IF(ISBLANK(#REF!),"",#REF!)</f>
        <v>#REF!</v>
      </c>
      <c r="D114" s="139" t="e">
        <f>IF(ISBLANK(#REF!),"",#REF!)</f>
        <v>#REF!</v>
      </c>
      <c r="E114" s="139" t="e">
        <f>IF(ISBLANK(#REF!),"",#REF!)</f>
        <v>#REF!</v>
      </c>
      <c r="F114" s="139" t="e">
        <f>IF(ISBLANK(#REF!),"",#REF!)</f>
        <v>#REF!</v>
      </c>
      <c r="G114" s="139" t="e">
        <f>IF(ISBLANK(#REF!),"",#REF!)</f>
        <v>#REF!</v>
      </c>
      <c r="H114" s="139" t="e">
        <f>IF(ISBLANK(#REF!),"",#REF!)</f>
        <v>#REF!</v>
      </c>
      <c r="I114" s="139" t="e">
        <f>IF(ISBLANK(#REF!),"",#REF!)</f>
        <v>#REF!</v>
      </c>
      <c r="J114" s="139" t="e">
        <f>IF(ISBLANK(#REF!),"",#REF!)</f>
        <v>#REF!</v>
      </c>
      <c r="K114" s="139" t="e">
        <f>IF(ISBLANK(#REF!),"",#REF!)</f>
        <v>#REF!</v>
      </c>
      <c r="L114" s="139" t="e">
        <f>IF(ISBLANK(#REF!),"",#REF!)</f>
        <v>#REF!</v>
      </c>
      <c r="M114" s="139" t="e">
        <f>IF(ISBLANK(#REF!),"",#REF!)</f>
        <v>#REF!</v>
      </c>
      <c r="N114" s="139" t="e">
        <f>IF(ISBLANK(#REF!),"",#REF!)</f>
        <v>#REF!</v>
      </c>
      <c r="O114" s="139" t="e">
        <f>IF(ISBLANK(#REF!),"",#REF!)</f>
        <v>#REF!</v>
      </c>
      <c r="P114" s="139" t="e">
        <f>IF(ISBLANK(#REF!),"",#REF!)</f>
        <v>#REF!</v>
      </c>
      <c r="Q114" s="139" t="e">
        <f>IF(ISBLANK(#REF!),"",#REF!)</f>
        <v>#REF!</v>
      </c>
      <c r="R114" s="139" t="e">
        <f>IF(ISBLANK(#REF!),"",#REF!)</f>
        <v>#REF!</v>
      </c>
      <c r="S114" s="139" t="e">
        <f>IF(ISBLANK(#REF!),"",#REF!)</f>
        <v>#REF!</v>
      </c>
      <c r="T114" s="139" t="e">
        <f>IF(ISBLANK(#REF!),"",#REF!)</f>
        <v>#REF!</v>
      </c>
      <c r="U114" s="139" t="e">
        <f>IF(ISBLANK(#REF!),"",#REF!)</f>
        <v>#REF!</v>
      </c>
      <c r="V114" s="139" t="e">
        <f>IF(ISBLANK(#REF!),"",#REF!)</f>
        <v>#REF!</v>
      </c>
      <c r="W114" s="139" t="e">
        <f>IF(ISBLANK(#REF!),"",#REF!)</f>
        <v>#REF!</v>
      </c>
      <c r="X114" s="139" t="e">
        <f>IF(ISBLANK(#REF!),"",#REF!)</f>
        <v>#REF!</v>
      </c>
      <c r="Y114" s="139" t="e">
        <f>IF(ISBLANK(#REF!),"",#REF!)</f>
        <v>#REF!</v>
      </c>
      <c r="Z114" s="139" t="e">
        <f>IF(ISBLANK(#REF!),"",#REF!)</f>
        <v>#REF!</v>
      </c>
      <c r="AA114" s="139" t="e">
        <f>IF(ISBLANK(#REF!),"",#REF!)</f>
        <v>#REF!</v>
      </c>
      <c r="AB114" s="139" t="e">
        <f>IF(ISBLANK(#REF!),"",#REF!)</f>
        <v>#REF!</v>
      </c>
      <c r="AC114" s="139" t="e">
        <f>IF(ISBLANK(#REF!),"",#REF!)</f>
        <v>#REF!</v>
      </c>
      <c r="AD114" s="139" t="e">
        <f>IF(ISBLANK(#REF!),"",#REF!)</f>
        <v>#REF!</v>
      </c>
      <c r="AE114" s="139" t="e">
        <f>IF(ISBLANK(#REF!),"",#REF!)</f>
        <v>#REF!</v>
      </c>
      <c r="AF114" s="139" t="e">
        <f>IF(ISBLANK(#REF!),"",#REF!)</f>
        <v>#REF!</v>
      </c>
      <c r="AG114" s="139" t="e">
        <f>IF(ISBLANK(#REF!),"",#REF!)</f>
        <v>#REF!</v>
      </c>
      <c r="AH114" s="139" t="e">
        <f>IF(ISBLANK(#REF!),"",#REF!)</f>
        <v>#REF!</v>
      </c>
      <c r="AI114" s="139" t="e">
        <f>IF(ISBLANK(#REF!),"",#REF!)</f>
        <v>#REF!</v>
      </c>
      <c r="AJ114" s="139" t="e">
        <f>IF(ISBLANK(#REF!),"",#REF!)</f>
        <v>#REF!</v>
      </c>
      <c r="AK114" s="139" t="e">
        <f>IF(ISBLANK(#REF!),"",#REF!)</f>
        <v>#REF!</v>
      </c>
      <c r="AL114" s="139" t="e">
        <f>IF(ISBLANK(#REF!),"",#REF!)</f>
        <v>#REF!</v>
      </c>
      <c r="AM114" s="139" t="e">
        <f>IF(ISBLANK(#REF!),"",#REF!)</f>
        <v>#REF!</v>
      </c>
      <c r="AN114" s="139" t="e">
        <f>IF(ISBLANK(#REF!),"",#REF!)</f>
        <v>#REF!</v>
      </c>
      <c r="AO114" s="139" t="e">
        <f>IF(ISBLANK(#REF!),"",#REF!)</f>
        <v>#REF!</v>
      </c>
      <c r="AP114" s="139" t="e">
        <f>IF(ISBLANK(#REF!),"",#REF!)</f>
        <v>#REF!</v>
      </c>
      <c r="AQ114" s="139" t="e">
        <f>IF(ISBLANK(#REF!),"",#REF!)</f>
        <v>#REF!</v>
      </c>
    </row>
    <row r="115" spans="1:43" x14ac:dyDescent="0.15">
      <c r="A115" s="139" t="str">
        <f>IF(ISBLANK(※入力用シート!$J$12),"",※入力用シート!$J$12)</f>
        <v/>
      </c>
      <c r="B115" s="139">
        <f>IF(ISBLANK(参照用シート!$K$4),"",参照用シート!$K$4)</f>
        <v>0</v>
      </c>
      <c r="C115" s="139" t="e">
        <f>IF(ISBLANK(#REF!),"",#REF!)</f>
        <v>#REF!</v>
      </c>
      <c r="D115" s="139" t="e">
        <f>IF(ISBLANK(#REF!),"",#REF!)</f>
        <v>#REF!</v>
      </c>
      <c r="E115" s="139" t="e">
        <f>IF(ISBLANK(#REF!),"",#REF!)</f>
        <v>#REF!</v>
      </c>
      <c r="F115" s="139" t="e">
        <f>IF(ISBLANK(#REF!),"",#REF!)</f>
        <v>#REF!</v>
      </c>
      <c r="G115" s="139" t="e">
        <f>IF(ISBLANK(#REF!),"",#REF!)</f>
        <v>#REF!</v>
      </c>
      <c r="H115" s="139" t="e">
        <f>IF(ISBLANK(#REF!),"",#REF!)</f>
        <v>#REF!</v>
      </c>
      <c r="I115" s="139" t="e">
        <f>IF(ISBLANK(#REF!),"",#REF!)</f>
        <v>#REF!</v>
      </c>
      <c r="J115" s="139" t="e">
        <f>IF(ISBLANK(#REF!),"",#REF!)</f>
        <v>#REF!</v>
      </c>
      <c r="K115" s="139" t="e">
        <f>IF(ISBLANK(#REF!),"",#REF!)</f>
        <v>#REF!</v>
      </c>
      <c r="L115" s="139" t="e">
        <f>IF(ISBLANK(#REF!),"",#REF!)</f>
        <v>#REF!</v>
      </c>
      <c r="M115" s="139" t="e">
        <f>IF(ISBLANK(#REF!),"",#REF!)</f>
        <v>#REF!</v>
      </c>
      <c r="N115" s="139" t="e">
        <f>IF(ISBLANK(#REF!),"",#REF!)</f>
        <v>#REF!</v>
      </c>
      <c r="O115" s="139" t="e">
        <f>IF(ISBLANK(#REF!),"",#REF!)</f>
        <v>#REF!</v>
      </c>
      <c r="P115" s="139" t="e">
        <f>IF(ISBLANK(#REF!),"",#REF!)</f>
        <v>#REF!</v>
      </c>
      <c r="Q115" s="139" t="e">
        <f>IF(ISBLANK(#REF!),"",#REF!)</f>
        <v>#REF!</v>
      </c>
      <c r="R115" s="139" t="e">
        <f>IF(ISBLANK(#REF!),"",#REF!)</f>
        <v>#REF!</v>
      </c>
      <c r="S115" s="139" t="e">
        <f>IF(ISBLANK(#REF!),"",#REF!)</f>
        <v>#REF!</v>
      </c>
      <c r="T115" s="139" t="e">
        <f>IF(ISBLANK(#REF!),"",#REF!)</f>
        <v>#REF!</v>
      </c>
      <c r="U115" s="139" t="e">
        <f>IF(ISBLANK(#REF!),"",#REF!)</f>
        <v>#REF!</v>
      </c>
      <c r="V115" s="139" t="e">
        <f>IF(ISBLANK(#REF!),"",#REF!)</f>
        <v>#REF!</v>
      </c>
      <c r="W115" s="139" t="e">
        <f>IF(ISBLANK(#REF!),"",#REF!)</f>
        <v>#REF!</v>
      </c>
      <c r="X115" s="139" t="e">
        <f>IF(ISBLANK(#REF!),"",#REF!)</f>
        <v>#REF!</v>
      </c>
      <c r="Y115" s="139" t="e">
        <f>IF(ISBLANK(#REF!),"",#REF!)</f>
        <v>#REF!</v>
      </c>
      <c r="Z115" s="139" t="e">
        <f>IF(ISBLANK(#REF!),"",#REF!)</f>
        <v>#REF!</v>
      </c>
      <c r="AA115" s="139" t="e">
        <f>IF(ISBLANK(#REF!),"",#REF!)</f>
        <v>#REF!</v>
      </c>
      <c r="AB115" s="139" t="e">
        <f>IF(ISBLANK(#REF!),"",#REF!)</f>
        <v>#REF!</v>
      </c>
      <c r="AC115" s="139" t="e">
        <f>IF(ISBLANK(#REF!),"",#REF!)</f>
        <v>#REF!</v>
      </c>
      <c r="AD115" s="139" t="e">
        <f>IF(ISBLANK(#REF!),"",#REF!)</f>
        <v>#REF!</v>
      </c>
      <c r="AE115" s="139" t="e">
        <f>IF(ISBLANK(#REF!),"",#REF!)</f>
        <v>#REF!</v>
      </c>
      <c r="AF115" s="139" t="e">
        <f>IF(ISBLANK(#REF!),"",#REF!)</f>
        <v>#REF!</v>
      </c>
      <c r="AG115" s="139" t="e">
        <f>IF(ISBLANK(#REF!),"",#REF!)</f>
        <v>#REF!</v>
      </c>
      <c r="AH115" s="139" t="e">
        <f>IF(ISBLANK(#REF!),"",#REF!)</f>
        <v>#REF!</v>
      </c>
      <c r="AI115" s="139" t="e">
        <f>IF(ISBLANK(#REF!),"",#REF!)</f>
        <v>#REF!</v>
      </c>
      <c r="AJ115" s="139" t="e">
        <f>IF(ISBLANK(#REF!),"",#REF!)</f>
        <v>#REF!</v>
      </c>
      <c r="AK115" s="139" t="e">
        <f>IF(ISBLANK(#REF!),"",#REF!)</f>
        <v>#REF!</v>
      </c>
      <c r="AL115" s="139" t="e">
        <f>IF(ISBLANK(#REF!),"",#REF!)</f>
        <v>#REF!</v>
      </c>
      <c r="AM115" s="139" t="e">
        <f>IF(ISBLANK(#REF!),"",#REF!)</f>
        <v>#REF!</v>
      </c>
      <c r="AN115" s="139" t="e">
        <f>IF(ISBLANK(#REF!),"",#REF!)</f>
        <v>#REF!</v>
      </c>
      <c r="AO115" s="139" t="e">
        <f>IF(ISBLANK(#REF!),"",#REF!)</f>
        <v>#REF!</v>
      </c>
      <c r="AP115" s="139" t="e">
        <f>IF(ISBLANK(#REF!),"",#REF!)</f>
        <v>#REF!</v>
      </c>
      <c r="AQ115" s="139" t="e">
        <f>IF(ISBLANK(#REF!),"",#REF!)</f>
        <v>#REF!</v>
      </c>
    </row>
    <row r="116" spans="1:43" x14ac:dyDescent="0.15">
      <c r="A116" s="139" t="str">
        <f>IF(ISBLANK(※入力用シート!$J$12),"",※入力用シート!$J$12)</f>
        <v/>
      </c>
      <c r="B116" s="139">
        <f>IF(ISBLANK(参照用シート!$K$4),"",参照用シート!$K$4)</f>
        <v>0</v>
      </c>
      <c r="C116" s="139" t="e">
        <f>IF(ISBLANK(#REF!),"",#REF!)</f>
        <v>#REF!</v>
      </c>
      <c r="D116" s="139" t="e">
        <f>IF(ISBLANK(#REF!),"",#REF!)</f>
        <v>#REF!</v>
      </c>
      <c r="E116" s="139" t="e">
        <f>IF(ISBLANK(#REF!),"",#REF!)</f>
        <v>#REF!</v>
      </c>
      <c r="F116" s="139" t="e">
        <f>IF(ISBLANK(#REF!),"",#REF!)</f>
        <v>#REF!</v>
      </c>
      <c r="G116" s="139" t="e">
        <f>IF(ISBLANK(#REF!),"",#REF!)</f>
        <v>#REF!</v>
      </c>
      <c r="H116" s="139" t="e">
        <f>IF(ISBLANK(#REF!),"",#REF!)</f>
        <v>#REF!</v>
      </c>
      <c r="I116" s="139" t="e">
        <f>IF(ISBLANK(#REF!),"",#REF!)</f>
        <v>#REF!</v>
      </c>
      <c r="J116" s="139" t="e">
        <f>IF(ISBLANK(#REF!),"",#REF!)</f>
        <v>#REF!</v>
      </c>
      <c r="K116" s="139" t="e">
        <f>IF(ISBLANK(#REF!),"",#REF!)</f>
        <v>#REF!</v>
      </c>
      <c r="L116" s="139" t="e">
        <f>IF(ISBLANK(#REF!),"",#REF!)</f>
        <v>#REF!</v>
      </c>
      <c r="M116" s="139" t="e">
        <f>IF(ISBLANK(#REF!),"",#REF!)</f>
        <v>#REF!</v>
      </c>
      <c r="N116" s="139" t="e">
        <f>IF(ISBLANK(#REF!),"",#REF!)</f>
        <v>#REF!</v>
      </c>
      <c r="O116" s="139" t="e">
        <f>IF(ISBLANK(#REF!),"",#REF!)</f>
        <v>#REF!</v>
      </c>
      <c r="P116" s="139" t="e">
        <f>IF(ISBLANK(#REF!),"",#REF!)</f>
        <v>#REF!</v>
      </c>
      <c r="Q116" s="139" t="e">
        <f>IF(ISBLANK(#REF!),"",#REF!)</f>
        <v>#REF!</v>
      </c>
      <c r="R116" s="139" t="e">
        <f>IF(ISBLANK(#REF!),"",#REF!)</f>
        <v>#REF!</v>
      </c>
      <c r="S116" s="139" t="e">
        <f>IF(ISBLANK(#REF!),"",#REF!)</f>
        <v>#REF!</v>
      </c>
      <c r="T116" s="139" t="e">
        <f>IF(ISBLANK(#REF!),"",#REF!)</f>
        <v>#REF!</v>
      </c>
      <c r="U116" s="139" t="e">
        <f>IF(ISBLANK(#REF!),"",#REF!)</f>
        <v>#REF!</v>
      </c>
      <c r="V116" s="139" t="e">
        <f>IF(ISBLANK(#REF!),"",#REF!)</f>
        <v>#REF!</v>
      </c>
      <c r="W116" s="139" t="e">
        <f>IF(ISBLANK(#REF!),"",#REF!)</f>
        <v>#REF!</v>
      </c>
      <c r="X116" s="139" t="e">
        <f>IF(ISBLANK(#REF!),"",#REF!)</f>
        <v>#REF!</v>
      </c>
      <c r="Y116" s="139" t="e">
        <f>IF(ISBLANK(#REF!),"",#REF!)</f>
        <v>#REF!</v>
      </c>
      <c r="Z116" s="139" t="e">
        <f>IF(ISBLANK(#REF!),"",#REF!)</f>
        <v>#REF!</v>
      </c>
      <c r="AA116" s="139" t="e">
        <f>IF(ISBLANK(#REF!),"",#REF!)</f>
        <v>#REF!</v>
      </c>
      <c r="AB116" s="139" t="e">
        <f>IF(ISBLANK(#REF!),"",#REF!)</f>
        <v>#REF!</v>
      </c>
      <c r="AC116" s="139" t="e">
        <f>IF(ISBLANK(#REF!),"",#REF!)</f>
        <v>#REF!</v>
      </c>
      <c r="AD116" s="139" t="e">
        <f>IF(ISBLANK(#REF!),"",#REF!)</f>
        <v>#REF!</v>
      </c>
      <c r="AE116" s="139" t="e">
        <f>IF(ISBLANK(#REF!),"",#REF!)</f>
        <v>#REF!</v>
      </c>
      <c r="AF116" s="139" t="e">
        <f>IF(ISBLANK(#REF!),"",#REF!)</f>
        <v>#REF!</v>
      </c>
      <c r="AG116" s="139" t="e">
        <f>IF(ISBLANK(#REF!),"",#REF!)</f>
        <v>#REF!</v>
      </c>
      <c r="AH116" s="139" t="e">
        <f>IF(ISBLANK(#REF!),"",#REF!)</f>
        <v>#REF!</v>
      </c>
      <c r="AI116" s="139" t="e">
        <f>IF(ISBLANK(#REF!),"",#REF!)</f>
        <v>#REF!</v>
      </c>
      <c r="AJ116" s="139" t="e">
        <f>IF(ISBLANK(#REF!),"",#REF!)</f>
        <v>#REF!</v>
      </c>
      <c r="AK116" s="139" t="e">
        <f>IF(ISBLANK(#REF!),"",#REF!)</f>
        <v>#REF!</v>
      </c>
      <c r="AL116" s="139" t="e">
        <f>IF(ISBLANK(#REF!),"",#REF!)</f>
        <v>#REF!</v>
      </c>
      <c r="AM116" s="139" t="e">
        <f>IF(ISBLANK(#REF!),"",#REF!)</f>
        <v>#REF!</v>
      </c>
      <c r="AN116" s="139" t="e">
        <f>IF(ISBLANK(#REF!),"",#REF!)</f>
        <v>#REF!</v>
      </c>
      <c r="AO116" s="139" t="e">
        <f>IF(ISBLANK(#REF!),"",#REF!)</f>
        <v>#REF!</v>
      </c>
      <c r="AP116" s="139" t="e">
        <f>IF(ISBLANK(#REF!),"",#REF!)</f>
        <v>#REF!</v>
      </c>
      <c r="AQ116" s="139" t="e">
        <f>IF(ISBLANK(#REF!),"",#REF!)</f>
        <v>#REF!</v>
      </c>
    </row>
    <row r="117" spans="1:43" x14ac:dyDescent="0.15">
      <c r="A117" s="139" t="str">
        <f>IF(ISBLANK(※入力用シート!$J$12),"",※入力用シート!$J$12)</f>
        <v/>
      </c>
      <c r="B117" s="139">
        <f>IF(ISBLANK(参照用シート!$K$4),"",参照用シート!$K$4)</f>
        <v>0</v>
      </c>
      <c r="C117" s="139" t="e">
        <f>IF(ISBLANK(#REF!),"",#REF!)</f>
        <v>#REF!</v>
      </c>
      <c r="D117" s="139" t="e">
        <f>IF(ISBLANK(#REF!),"",#REF!)</f>
        <v>#REF!</v>
      </c>
      <c r="E117" s="139" t="e">
        <f>IF(ISBLANK(#REF!),"",#REF!)</f>
        <v>#REF!</v>
      </c>
      <c r="F117" s="139" t="e">
        <f>IF(ISBLANK(#REF!),"",#REF!)</f>
        <v>#REF!</v>
      </c>
      <c r="G117" s="139" t="e">
        <f>IF(ISBLANK(#REF!),"",#REF!)</f>
        <v>#REF!</v>
      </c>
      <c r="H117" s="139" t="e">
        <f>IF(ISBLANK(#REF!),"",#REF!)</f>
        <v>#REF!</v>
      </c>
      <c r="I117" s="139" t="e">
        <f>IF(ISBLANK(#REF!),"",#REF!)</f>
        <v>#REF!</v>
      </c>
      <c r="J117" s="139" t="e">
        <f>IF(ISBLANK(#REF!),"",#REF!)</f>
        <v>#REF!</v>
      </c>
      <c r="K117" s="139" t="e">
        <f>IF(ISBLANK(#REF!),"",#REF!)</f>
        <v>#REF!</v>
      </c>
      <c r="L117" s="139" t="e">
        <f>IF(ISBLANK(#REF!),"",#REF!)</f>
        <v>#REF!</v>
      </c>
      <c r="M117" s="139" t="e">
        <f>IF(ISBLANK(#REF!),"",#REF!)</f>
        <v>#REF!</v>
      </c>
      <c r="N117" s="139" t="e">
        <f>IF(ISBLANK(#REF!),"",#REF!)</f>
        <v>#REF!</v>
      </c>
      <c r="O117" s="139" t="e">
        <f>IF(ISBLANK(#REF!),"",#REF!)</f>
        <v>#REF!</v>
      </c>
      <c r="P117" s="139" t="e">
        <f>IF(ISBLANK(#REF!),"",#REF!)</f>
        <v>#REF!</v>
      </c>
      <c r="Q117" s="139" t="e">
        <f>IF(ISBLANK(#REF!),"",#REF!)</f>
        <v>#REF!</v>
      </c>
      <c r="R117" s="139" t="e">
        <f>IF(ISBLANK(#REF!),"",#REF!)</f>
        <v>#REF!</v>
      </c>
      <c r="S117" s="139" t="e">
        <f>IF(ISBLANK(#REF!),"",#REF!)</f>
        <v>#REF!</v>
      </c>
      <c r="T117" s="139" t="e">
        <f>IF(ISBLANK(#REF!),"",#REF!)</f>
        <v>#REF!</v>
      </c>
      <c r="U117" s="139" t="e">
        <f>IF(ISBLANK(#REF!),"",#REF!)</f>
        <v>#REF!</v>
      </c>
      <c r="V117" s="139" t="e">
        <f>IF(ISBLANK(#REF!),"",#REF!)</f>
        <v>#REF!</v>
      </c>
      <c r="W117" s="139" t="e">
        <f>IF(ISBLANK(#REF!),"",#REF!)</f>
        <v>#REF!</v>
      </c>
      <c r="X117" s="139" t="e">
        <f>IF(ISBLANK(#REF!),"",#REF!)</f>
        <v>#REF!</v>
      </c>
      <c r="Y117" s="139" t="e">
        <f>IF(ISBLANK(#REF!),"",#REF!)</f>
        <v>#REF!</v>
      </c>
      <c r="Z117" s="139" t="e">
        <f>IF(ISBLANK(#REF!),"",#REF!)</f>
        <v>#REF!</v>
      </c>
      <c r="AA117" s="139" t="e">
        <f>IF(ISBLANK(#REF!),"",#REF!)</f>
        <v>#REF!</v>
      </c>
      <c r="AB117" s="139" t="e">
        <f>IF(ISBLANK(#REF!),"",#REF!)</f>
        <v>#REF!</v>
      </c>
      <c r="AC117" s="139" t="e">
        <f>IF(ISBLANK(#REF!),"",#REF!)</f>
        <v>#REF!</v>
      </c>
      <c r="AD117" s="139" t="e">
        <f>IF(ISBLANK(#REF!),"",#REF!)</f>
        <v>#REF!</v>
      </c>
      <c r="AE117" s="139" t="e">
        <f>IF(ISBLANK(#REF!),"",#REF!)</f>
        <v>#REF!</v>
      </c>
      <c r="AF117" s="139" t="e">
        <f>IF(ISBLANK(#REF!),"",#REF!)</f>
        <v>#REF!</v>
      </c>
      <c r="AG117" s="139" t="e">
        <f>IF(ISBLANK(#REF!),"",#REF!)</f>
        <v>#REF!</v>
      </c>
      <c r="AH117" s="139" t="e">
        <f>IF(ISBLANK(#REF!),"",#REF!)</f>
        <v>#REF!</v>
      </c>
      <c r="AI117" s="139" t="e">
        <f>IF(ISBLANK(#REF!),"",#REF!)</f>
        <v>#REF!</v>
      </c>
      <c r="AJ117" s="139" t="e">
        <f>IF(ISBLANK(#REF!),"",#REF!)</f>
        <v>#REF!</v>
      </c>
      <c r="AK117" s="139" t="e">
        <f>IF(ISBLANK(#REF!),"",#REF!)</f>
        <v>#REF!</v>
      </c>
      <c r="AL117" s="139" t="e">
        <f>IF(ISBLANK(#REF!),"",#REF!)</f>
        <v>#REF!</v>
      </c>
      <c r="AM117" s="139" t="e">
        <f>IF(ISBLANK(#REF!),"",#REF!)</f>
        <v>#REF!</v>
      </c>
      <c r="AN117" s="139" t="e">
        <f>IF(ISBLANK(#REF!),"",#REF!)</f>
        <v>#REF!</v>
      </c>
      <c r="AO117" s="139" t="e">
        <f>IF(ISBLANK(#REF!),"",#REF!)</f>
        <v>#REF!</v>
      </c>
      <c r="AP117" s="139" t="e">
        <f>IF(ISBLANK(#REF!),"",#REF!)</f>
        <v>#REF!</v>
      </c>
      <c r="AQ117" s="139" t="e">
        <f>IF(ISBLANK(#REF!),"",#REF!)</f>
        <v>#REF!</v>
      </c>
    </row>
    <row r="118" spans="1:43" x14ac:dyDescent="0.15">
      <c r="A118" s="139" t="str">
        <f>IF(ISBLANK(※入力用シート!$J$12),"",※入力用シート!$J$12)</f>
        <v/>
      </c>
      <c r="B118" s="139">
        <f>IF(ISBLANK(参照用シート!$K$4),"",参照用シート!$K$4)</f>
        <v>0</v>
      </c>
      <c r="C118" s="139" t="e">
        <f>IF(ISBLANK(#REF!),"",#REF!)</f>
        <v>#REF!</v>
      </c>
      <c r="D118" s="139" t="e">
        <f>IF(ISBLANK(#REF!),"",#REF!)</f>
        <v>#REF!</v>
      </c>
      <c r="E118" s="139" t="e">
        <f>IF(ISBLANK(#REF!),"",#REF!)</f>
        <v>#REF!</v>
      </c>
      <c r="F118" s="139" t="e">
        <f>IF(ISBLANK(#REF!),"",#REF!)</f>
        <v>#REF!</v>
      </c>
      <c r="G118" s="139" t="e">
        <f>IF(ISBLANK(#REF!),"",#REF!)</f>
        <v>#REF!</v>
      </c>
      <c r="H118" s="139" t="e">
        <f>IF(ISBLANK(#REF!),"",#REF!)</f>
        <v>#REF!</v>
      </c>
      <c r="I118" s="139" t="e">
        <f>IF(ISBLANK(#REF!),"",#REF!)</f>
        <v>#REF!</v>
      </c>
      <c r="J118" s="139" t="e">
        <f>IF(ISBLANK(#REF!),"",#REF!)</f>
        <v>#REF!</v>
      </c>
      <c r="K118" s="139" t="e">
        <f>IF(ISBLANK(#REF!),"",#REF!)</f>
        <v>#REF!</v>
      </c>
      <c r="L118" s="139" t="e">
        <f>IF(ISBLANK(#REF!),"",#REF!)</f>
        <v>#REF!</v>
      </c>
      <c r="M118" s="139" t="e">
        <f>IF(ISBLANK(#REF!),"",#REF!)</f>
        <v>#REF!</v>
      </c>
      <c r="N118" s="139" t="e">
        <f>IF(ISBLANK(#REF!),"",#REF!)</f>
        <v>#REF!</v>
      </c>
      <c r="O118" s="139" t="e">
        <f>IF(ISBLANK(#REF!),"",#REF!)</f>
        <v>#REF!</v>
      </c>
      <c r="P118" s="139" t="e">
        <f>IF(ISBLANK(#REF!),"",#REF!)</f>
        <v>#REF!</v>
      </c>
      <c r="Q118" s="139" t="e">
        <f>IF(ISBLANK(#REF!),"",#REF!)</f>
        <v>#REF!</v>
      </c>
      <c r="R118" s="139" t="e">
        <f>IF(ISBLANK(#REF!),"",#REF!)</f>
        <v>#REF!</v>
      </c>
      <c r="S118" s="139" t="e">
        <f>IF(ISBLANK(#REF!),"",#REF!)</f>
        <v>#REF!</v>
      </c>
      <c r="T118" s="139" t="e">
        <f>IF(ISBLANK(#REF!),"",#REF!)</f>
        <v>#REF!</v>
      </c>
      <c r="U118" s="139" t="e">
        <f>IF(ISBLANK(#REF!),"",#REF!)</f>
        <v>#REF!</v>
      </c>
      <c r="V118" s="139" t="e">
        <f>IF(ISBLANK(#REF!),"",#REF!)</f>
        <v>#REF!</v>
      </c>
      <c r="W118" s="139" t="e">
        <f>IF(ISBLANK(#REF!),"",#REF!)</f>
        <v>#REF!</v>
      </c>
      <c r="X118" s="139" t="e">
        <f>IF(ISBLANK(#REF!),"",#REF!)</f>
        <v>#REF!</v>
      </c>
      <c r="Y118" s="139" t="e">
        <f>IF(ISBLANK(#REF!),"",#REF!)</f>
        <v>#REF!</v>
      </c>
      <c r="Z118" s="139" t="e">
        <f>IF(ISBLANK(#REF!),"",#REF!)</f>
        <v>#REF!</v>
      </c>
      <c r="AA118" s="139" t="e">
        <f>IF(ISBLANK(#REF!),"",#REF!)</f>
        <v>#REF!</v>
      </c>
      <c r="AB118" s="139" t="e">
        <f>IF(ISBLANK(#REF!),"",#REF!)</f>
        <v>#REF!</v>
      </c>
      <c r="AC118" s="139" t="e">
        <f>IF(ISBLANK(#REF!),"",#REF!)</f>
        <v>#REF!</v>
      </c>
      <c r="AD118" s="139" t="e">
        <f>IF(ISBLANK(#REF!),"",#REF!)</f>
        <v>#REF!</v>
      </c>
      <c r="AE118" s="139" t="e">
        <f>IF(ISBLANK(#REF!),"",#REF!)</f>
        <v>#REF!</v>
      </c>
      <c r="AF118" s="139" t="e">
        <f>IF(ISBLANK(#REF!),"",#REF!)</f>
        <v>#REF!</v>
      </c>
      <c r="AG118" s="139" t="e">
        <f>IF(ISBLANK(#REF!),"",#REF!)</f>
        <v>#REF!</v>
      </c>
      <c r="AH118" s="139" t="e">
        <f>IF(ISBLANK(#REF!),"",#REF!)</f>
        <v>#REF!</v>
      </c>
      <c r="AI118" s="139" t="e">
        <f>IF(ISBLANK(#REF!),"",#REF!)</f>
        <v>#REF!</v>
      </c>
      <c r="AJ118" s="139" t="e">
        <f>IF(ISBLANK(#REF!),"",#REF!)</f>
        <v>#REF!</v>
      </c>
      <c r="AK118" s="139" t="e">
        <f>IF(ISBLANK(#REF!),"",#REF!)</f>
        <v>#REF!</v>
      </c>
      <c r="AL118" s="139" t="e">
        <f>IF(ISBLANK(#REF!),"",#REF!)</f>
        <v>#REF!</v>
      </c>
      <c r="AM118" s="139" t="e">
        <f>IF(ISBLANK(#REF!),"",#REF!)</f>
        <v>#REF!</v>
      </c>
      <c r="AN118" s="139" t="e">
        <f>IF(ISBLANK(#REF!),"",#REF!)</f>
        <v>#REF!</v>
      </c>
      <c r="AO118" s="139" t="e">
        <f>IF(ISBLANK(#REF!),"",#REF!)</f>
        <v>#REF!</v>
      </c>
      <c r="AP118" s="139" t="e">
        <f>IF(ISBLANK(#REF!),"",#REF!)</f>
        <v>#REF!</v>
      </c>
      <c r="AQ118" s="139" t="e">
        <f>IF(ISBLANK(#REF!),"",#REF!)</f>
        <v>#REF!</v>
      </c>
    </row>
  </sheetData>
  <sheetProtection autoFilter="0"/>
  <mergeCells count="254">
    <mergeCell ref="CV24:CV26"/>
    <mergeCell ref="A23:A26"/>
    <mergeCell ref="B23:B26"/>
    <mergeCell ref="CO24:CO26"/>
    <mergeCell ref="CP24:CP26"/>
    <mergeCell ref="CQ24:CQ26"/>
    <mergeCell ref="CR24:CR26"/>
    <mergeCell ref="CS24:CS26"/>
    <mergeCell ref="CT24:CT26"/>
    <mergeCell ref="CJ24:CJ26"/>
    <mergeCell ref="CK24:CK26"/>
    <mergeCell ref="CL24:CL26"/>
    <mergeCell ref="CM24:CM26"/>
    <mergeCell ref="CN24:CN26"/>
    <mergeCell ref="CU24:CU26"/>
    <mergeCell ref="CD24:CD26"/>
    <mergeCell ref="CE24:CE26"/>
    <mergeCell ref="CF24:CF26"/>
    <mergeCell ref="CG24:CG26"/>
    <mergeCell ref="CH24:CH26"/>
    <mergeCell ref="CI24:CI26"/>
    <mergeCell ref="BX24:BX26"/>
    <mergeCell ref="BY24:BY26"/>
    <mergeCell ref="BZ24:BZ26"/>
    <mergeCell ref="CA24:CA26"/>
    <mergeCell ref="CB24:CB26"/>
    <mergeCell ref="CC24:CC26"/>
    <mergeCell ref="BR24:BR26"/>
    <mergeCell ref="BS24:BS26"/>
    <mergeCell ref="BT24:BT26"/>
    <mergeCell ref="BU24:BU26"/>
    <mergeCell ref="BV24:BV26"/>
    <mergeCell ref="BW24:BW26"/>
    <mergeCell ref="BD24:BD26"/>
    <mergeCell ref="BE24:BE26"/>
    <mergeCell ref="BK24:BK26"/>
    <mergeCell ref="BL24:BL26"/>
    <mergeCell ref="BM24:BM26"/>
    <mergeCell ref="BN24:BN26"/>
    <mergeCell ref="BF23:BM23"/>
    <mergeCell ref="BN23:BQ23"/>
    <mergeCell ref="BR23:BV23"/>
    <mergeCell ref="C23:BE23"/>
    <mergeCell ref="AU24:AU26"/>
    <mergeCell ref="AV24:AV26"/>
    <mergeCell ref="AW24:AW26"/>
    <mergeCell ref="AJ25:AJ26"/>
    <mergeCell ref="AK25:AP25"/>
    <mergeCell ref="O24:O26"/>
    <mergeCell ref="P24:P26"/>
    <mergeCell ref="Q24:S24"/>
    <mergeCell ref="T24:U24"/>
    <mergeCell ref="V24:AG24"/>
    <mergeCell ref="AH24:AI24"/>
    <mergeCell ref="AI25:AI26"/>
    <mergeCell ref="AA25:AG25"/>
    <mergeCell ref="AH25:AH26"/>
    <mergeCell ref="BW23:CB23"/>
    <mergeCell ref="CC23:CV23"/>
    <mergeCell ref="BF24:BF26"/>
    <mergeCell ref="BG24:BJ25"/>
    <mergeCell ref="BO24:BO26"/>
    <mergeCell ref="BP24:BP26"/>
    <mergeCell ref="BQ24:BQ26"/>
    <mergeCell ref="R25:R26"/>
    <mergeCell ref="S25:S26"/>
    <mergeCell ref="T25:T26"/>
    <mergeCell ref="U25:U26"/>
    <mergeCell ref="V25:Z25"/>
    <mergeCell ref="AT25:AT26"/>
    <mergeCell ref="AX24:AX26"/>
    <mergeCell ref="AY24:AY26"/>
    <mergeCell ref="AZ24:AZ26"/>
    <mergeCell ref="BA24:BA26"/>
    <mergeCell ref="AQ25:AQ26"/>
    <mergeCell ref="AS25:AS26"/>
    <mergeCell ref="BB24:BB26"/>
    <mergeCell ref="BC24:BC26"/>
    <mergeCell ref="AJ24:AQ24"/>
    <mergeCell ref="AR24:AR26"/>
    <mergeCell ref="AS24:AT24"/>
    <mergeCell ref="Q25:Q26"/>
    <mergeCell ref="I24:I26"/>
    <mergeCell ref="J24:J26"/>
    <mergeCell ref="K24:K26"/>
    <mergeCell ref="L24:L26"/>
    <mergeCell ref="M24:M26"/>
    <mergeCell ref="N24:N26"/>
    <mergeCell ref="C24:C26"/>
    <mergeCell ref="D24:D26"/>
    <mergeCell ref="E24:E26"/>
    <mergeCell ref="F24:F26"/>
    <mergeCell ref="G24:G26"/>
    <mergeCell ref="H24:H26"/>
    <mergeCell ref="DB16:DB18"/>
    <mergeCell ref="CV16:CV18"/>
    <mergeCell ref="CW16:CW18"/>
    <mergeCell ref="CX16:CX18"/>
    <mergeCell ref="CY16:CY18"/>
    <mergeCell ref="CZ16:CZ18"/>
    <mergeCell ref="DA16:DA18"/>
    <mergeCell ref="CP16:CP18"/>
    <mergeCell ref="CQ16:CQ18"/>
    <mergeCell ref="CR16:CR18"/>
    <mergeCell ref="CS16:CS18"/>
    <mergeCell ref="CT16:CT18"/>
    <mergeCell ref="CU16:CU18"/>
    <mergeCell ref="CJ16:CJ18"/>
    <mergeCell ref="CK16:CK18"/>
    <mergeCell ref="CL16:CL18"/>
    <mergeCell ref="CM16:CM18"/>
    <mergeCell ref="CN16:CN18"/>
    <mergeCell ref="CO16:CO18"/>
    <mergeCell ref="CD16:CD18"/>
    <mergeCell ref="CE16:CE18"/>
    <mergeCell ref="CF16:CF18"/>
    <mergeCell ref="CG16:CG18"/>
    <mergeCell ref="CH16:CH18"/>
    <mergeCell ref="CI16:CI18"/>
    <mergeCell ref="BL16:BL18"/>
    <mergeCell ref="BM16:BM18"/>
    <mergeCell ref="BN16:BN18"/>
    <mergeCell ref="BO16:BO18"/>
    <mergeCell ref="BP16:BP18"/>
    <mergeCell ref="BQ16:BQ18"/>
    <mergeCell ref="BW15:BY15"/>
    <mergeCell ref="BZ15:CD15"/>
    <mergeCell ref="CF15:CH15"/>
    <mergeCell ref="BX16:BX18"/>
    <mergeCell ref="BY16:BY18"/>
    <mergeCell ref="BZ16:BZ18"/>
    <mergeCell ref="CA16:CA18"/>
    <mergeCell ref="CB16:CB18"/>
    <mergeCell ref="CC16:CC18"/>
    <mergeCell ref="BR16:BR18"/>
    <mergeCell ref="BS16:BS18"/>
    <mergeCell ref="BT16:BT18"/>
    <mergeCell ref="BU16:BU18"/>
    <mergeCell ref="BV16:BV18"/>
    <mergeCell ref="BW16:BW18"/>
    <mergeCell ref="CI15:DB15"/>
    <mergeCell ref="BB16:BB18"/>
    <mergeCell ref="BC16:BC18"/>
    <mergeCell ref="BD16:BD18"/>
    <mergeCell ref="BE16:BE18"/>
    <mergeCell ref="BF16:BF18"/>
    <mergeCell ref="BG16:BG18"/>
    <mergeCell ref="A15:A18"/>
    <mergeCell ref="B15:B18"/>
    <mergeCell ref="BB15:BI15"/>
    <mergeCell ref="BJ15:BQ15"/>
    <mergeCell ref="BR15:BT15"/>
    <mergeCell ref="BU15:BV15"/>
    <mergeCell ref="BH16:BH18"/>
    <mergeCell ref="BI16:BI18"/>
    <mergeCell ref="BJ16:BJ18"/>
    <mergeCell ref="BK16:BK18"/>
    <mergeCell ref="AS16:AS18"/>
    <mergeCell ref="AT16:AY16"/>
    <mergeCell ref="AZ16:AZ18"/>
    <mergeCell ref="BA16:BA18"/>
    <mergeCell ref="AT17:AT18"/>
    <mergeCell ref="AU17:AU18"/>
    <mergeCell ref="AV17:AW17"/>
    <mergeCell ref="AF16:AF18"/>
    <mergeCell ref="U16:U18"/>
    <mergeCell ref="V16:V18"/>
    <mergeCell ref="W16:W18"/>
    <mergeCell ref="X16:X18"/>
    <mergeCell ref="Y16:Y18"/>
    <mergeCell ref="Z16:Z18"/>
    <mergeCell ref="AX17:AY17"/>
    <mergeCell ref="AM16:AM18"/>
    <mergeCell ref="AN16:AN18"/>
    <mergeCell ref="AO16:AO18"/>
    <mergeCell ref="AP16:AP18"/>
    <mergeCell ref="AQ16:AQ18"/>
    <mergeCell ref="AR16:AR18"/>
    <mergeCell ref="AG16:AG18"/>
    <mergeCell ref="AH16:AH18"/>
    <mergeCell ref="AI16:AI18"/>
    <mergeCell ref="AJ16:AJ18"/>
    <mergeCell ref="AK16:AK18"/>
    <mergeCell ref="AL16:AL18"/>
    <mergeCell ref="K16:K18"/>
    <mergeCell ref="L16:L18"/>
    <mergeCell ref="M16:M18"/>
    <mergeCell ref="N16:N18"/>
    <mergeCell ref="AA16:AA18"/>
    <mergeCell ref="AB16:AB18"/>
    <mergeCell ref="AC16:AC18"/>
    <mergeCell ref="AD16:AD18"/>
    <mergeCell ref="AE16:AE18"/>
    <mergeCell ref="AG15:AJ15"/>
    <mergeCell ref="AK15:AM15"/>
    <mergeCell ref="AN15:AS15"/>
    <mergeCell ref="AT15:BA15"/>
    <mergeCell ref="C16:C18"/>
    <mergeCell ref="D16:D18"/>
    <mergeCell ref="E16:E18"/>
    <mergeCell ref="F16:F18"/>
    <mergeCell ref="G16:G18"/>
    <mergeCell ref="H16:H18"/>
    <mergeCell ref="C15:G15"/>
    <mergeCell ref="H15:J15"/>
    <mergeCell ref="K15:M15"/>
    <mergeCell ref="N15:S15"/>
    <mergeCell ref="T15:V15"/>
    <mergeCell ref="W15:AF15"/>
    <mergeCell ref="O16:O18"/>
    <mergeCell ref="P16:P18"/>
    <mergeCell ref="Q16:Q18"/>
    <mergeCell ref="R16:R18"/>
    <mergeCell ref="S16:S18"/>
    <mergeCell ref="T16:T18"/>
    <mergeCell ref="I16:I18"/>
    <mergeCell ref="J16:J18"/>
    <mergeCell ref="CD2:CD3"/>
    <mergeCell ref="A9:A10"/>
    <mergeCell ref="AG2:AG3"/>
    <mergeCell ref="W2:W3"/>
    <mergeCell ref="X2:X3"/>
    <mergeCell ref="CA2:CA3"/>
    <mergeCell ref="CB2:CB3"/>
    <mergeCell ref="BQ2:BQ3"/>
    <mergeCell ref="BI2:BP2"/>
    <mergeCell ref="Y2:Y3"/>
    <mergeCell ref="AZ2:BH2"/>
    <mergeCell ref="AF2:AF3"/>
    <mergeCell ref="CC2:CC3"/>
    <mergeCell ref="V2:V3"/>
    <mergeCell ref="Q2:R2"/>
    <mergeCell ref="S2:S3"/>
    <mergeCell ref="T2:T3"/>
    <mergeCell ref="Z2:Z3"/>
    <mergeCell ref="BS2:BX2"/>
    <mergeCell ref="BY2:BZ2"/>
    <mergeCell ref="AH2:AY2"/>
    <mergeCell ref="AA2:AB3"/>
    <mergeCell ref="AC2:AD3"/>
    <mergeCell ref="H2:I2"/>
    <mergeCell ref="A2:A3"/>
    <mergeCell ref="P2:P3"/>
    <mergeCell ref="U2:U3"/>
    <mergeCell ref="O2:O3"/>
    <mergeCell ref="AE2:AE3"/>
    <mergeCell ref="N2:N3"/>
    <mergeCell ref="M2:M3"/>
    <mergeCell ref="K2:K3"/>
    <mergeCell ref="E2:E3"/>
    <mergeCell ref="J2:J3"/>
    <mergeCell ref="F2:F3"/>
    <mergeCell ref="G2:G3"/>
    <mergeCell ref="L2:L3"/>
  </mergeCells>
  <phoneticPr fontId="2"/>
  <printOptions horizontalCentered="1"/>
  <pageMargins left="0.19685039370078741" right="0.19685039370078741" top="0.51181102362204722" bottom="0.19685039370078741" header="0.19685039370078741" footer="0"/>
  <pageSetup paperSize="9" scale="10" orientation="landscape" r:id="rId1"/>
  <headerFooter alignWithMargins="0"/>
  <cellWatches>
    <cellWatch r="E4"/>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H43"/>
  <sheetViews>
    <sheetView view="pageBreakPreview" zoomScaleNormal="100" workbookViewId="0">
      <selection activeCell="A25" sqref="A25:B25"/>
    </sheetView>
  </sheetViews>
  <sheetFormatPr defaultRowHeight="13.5" x14ac:dyDescent="0.15"/>
  <cols>
    <col min="1" max="1" width="18.125" customWidth="1"/>
    <col min="2" max="8" width="9.125" customWidth="1"/>
  </cols>
  <sheetData>
    <row r="1" spans="1:8" ht="18" customHeight="1" x14ac:dyDescent="0.15"/>
    <row r="2" spans="1:8" ht="18" customHeight="1" x14ac:dyDescent="0.15"/>
    <row r="3" spans="1:8" ht="18" customHeight="1" x14ac:dyDescent="0.15"/>
    <row r="4" spans="1:8" ht="24" x14ac:dyDescent="0.15">
      <c r="A4" s="491" t="s">
        <v>939</v>
      </c>
      <c r="B4" s="491"/>
      <c r="C4" s="491"/>
      <c r="D4" s="491"/>
      <c r="E4" s="491"/>
      <c r="F4" s="491"/>
      <c r="G4" s="491"/>
      <c r="H4" s="491"/>
    </row>
    <row r="5" spans="1:8" ht="24" x14ac:dyDescent="0.15">
      <c r="A5" s="195"/>
      <c r="B5" s="195"/>
      <c r="C5" s="195"/>
      <c r="D5" s="195"/>
      <c r="E5" s="195"/>
      <c r="F5" s="195"/>
      <c r="G5" s="195"/>
      <c r="H5" s="195"/>
    </row>
    <row r="6" spans="1:8" ht="18" customHeight="1" x14ac:dyDescent="0.15"/>
    <row r="7" spans="1:8" ht="18" customHeight="1" x14ac:dyDescent="0.15"/>
    <row r="8" spans="1:8" ht="18" customHeight="1" x14ac:dyDescent="0.15">
      <c r="B8" s="492" t="s">
        <v>940</v>
      </c>
      <c r="C8" s="492"/>
      <c r="E8" s="492" t="s">
        <v>941</v>
      </c>
      <c r="F8" s="492"/>
    </row>
    <row r="9" spans="1:8" ht="18" customHeight="1" x14ac:dyDescent="0.15">
      <c r="A9" s="196"/>
      <c r="B9" s="197"/>
      <c r="C9" s="198"/>
      <c r="E9" s="197"/>
      <c r="F9" s="199"/>
    </row>
    <row r="10" spans="1:8" ht="18" customHeight="1" x14ac:dyDescent="0.15">
      <c r="B10" s="200"/>
      <c r="C10" s="201"/>
      <c r="E10" s="200"/>
      <c r="F10" s="201"/>
    </row>
    <row r="11" spans="1:8" ht="18" customHeight="1" x14ac:dyDescent="0.15">
      <c r="B11" s="200"/>
      <c r="C11" s="201"/>
      <c r="E11" s="200"/>
      <c r="F11" s="201"/>
    </row>
    <row r="12" spans="1:8" ht="18" customHeight="1" x14ac:dyDescent="0.15">
      <c r="B12" s="200"/>
      <c r="C12" s="201"/>
      <c r="E12" s="200"/>
      <c r="F12" s="201"/>
    </row>
    <row r="13" spans="1:8" ht="18" customHeight="1" x14ac:dyDescent="0.15">
      <c r="B13" s="200"/>
      <c r="C13" s="201"/>
      <c r="E13" s="200"/>
      <c r="F13" s="201"/>
    </row>
    <row r="14" spans="1:8" ht="18" customHeight="1" x14ac:dyDescent="0.15">
      <c r="B14" s="202"/>
      <c r="C14" s="203"/>
      <c r="E14" s="202"/>
      <c r="F14" s="203"/>
    </row>
    <row r="15" spans="1:8" ht="18" customHeight="1" x14ac:dyDescent="0.15"/>
    <row r="16" spans="1:8" ht="18" customHeight="1" x14ac:dyDescent="0.15"/>
    <row r="20" spans="1:3" x14ac:dyDescent="0.15">
      <c r="A20" t="s">
        <v>942</v>
      </c>
    </row>
    <row r="21" spans="1:3" x14ac:dyDescent="0.15">
      <c r="A21" t="s">
        <v>943</v>
      </c>
    </row>
    <row r="25" spans="1:3" x14ac:dyDescent="0.15">
      <c r="A25" s="493" t="s">
        <v>1222</v>
      </c>
      <c r="B25" s="493"/>
    </row>
    <row r="29" spans="1:3" x14ac:dyDescent="0.15">
      <c r="B29" s="490" t="s">
        <v>944</v>
      </c>
      <c r="C29" s="490"/>
    </row>
    <row r="31" spans="1:3" x14ac:dyDescent="0.15">
      <c r="B31" s="490" t="s">
        <v>945</v>
      </c>
      <c r="C31" s="490"/>
    </row>
    <row r="33" spans="1:7" x14ac:dyDescent="0.15">
      <c r="B33" s="490" t="s">
        <v>946</v>
      </c>
      <c r="C33" s="490"/>
      <c r="G33" s="196" t="s">
        <v>947</v>
      </c>
    </row>
    <row r="43" spans="1:7" x14ac:dyDescent="0.15">
      <c r="A43" t="s">
        <v>948</v>
      </c>
    </row>
  </sheetData>
  <mergeCells count="7">
    <mergeCell ref="B33:C33"/>
    <mergeCell ref="A4:H4"/>
    <mergeCell ref="B8:C8"/>
    <mergeCell ref="E8:F8"/>
    <mergeCell ref="A25:B25"/>
    <mergeCell ref="B29:C29"/>
    <mergeCell ref="B31:C31"/>
  </mergeCells>
  <phoneticPr fontId="2"/>
  <pageMargins left="1.181102362204724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60"/>
  <sheetViews>
    <sheetView view="pageBreakPreview" zoomScaleNormal="100" zoomScaleSheetLayoutView="100" workbookViewId="0">
      <selection activeCell="E7" sqref="E7:G7"/>
    </sheetView>
  </sheetViews>
  <sheetFormatPr defaultRowHeight="13.5" x14ac:dyDescent="0.15"/>
  <cols>
    <col min="1" max="3" width="12.125" customWidth="1"/>
    <col min="4" max="4" width="14.625" customWidth="1"/>
    <col min="5" max="6" width="12.125" customWidth="1"/>
    <col min="7" max="7" width="9.625" customWidth="1"/>
    <col min="8" max="8" width="10.625" customWidth="1"/>
  </cols>
  <sheetData>
    <row r="1" spans="1:7" ht="20.100000000000001" customHeight="1" x14ac:dyDescent="0.15"/>
    <row r="2" spans="1:7" ht="20.100000000000001" customHeight="1" x14ac:dyDescent="0.15"/>
    <row r="3" spans="1:7" ht="20.100000000000001" customHeight="1" x14ac:dyDescent="0.15"/>
    <row r="4" spans="1:7" ht="30" customHeight="1" x14ac:dyDescent="0.15">
      <c r="A4" s="495" t="s">
        <v>1064</v>
      </c>
      <c r="B4" s="495"/>
      <c r="C4" s="495"/>
      <c r="D4" s="495"/>
      <c r="E4" s="495"/>
      <c r="F4" s="495"/>
      <c r="G4" s="495"/>
    </row>
    <row r="5" spans="1:7" ht="20.100000000000001" customHeight="1" x14ac:dyDescent="0.15">
      <c r="A5" s="233"/>
      <c r="B5" s="233"/>
      <c r="C5" s="233"/>
      <c r="D5" s="233"/>
      <c r="E5" s="233"/>
      <c r="F5" s="233"/>
      <c r="G5" s="233"/>
    </row>
    <row r="6" spans="1:7" ht="20.100000000000001" customHeight="1" x14ac:dyDescent="0.15">
      <c r="A6" s="234"/>
      <c r="B6" s="234"/>
      <c r="C6" s="234"/>
      <c r="D6" s="234"/>
      <c r="E6" s="234"/>
      <c r="F6" s="234"/>
      <c r="G6" s="234"/>
    </row>
    <row r="7" spans="1:7" s="216" customFormat="1" ht="20.100000000000001" customHeight="1" x14ac:dyDescent="0.15">
      <c r="A7" s="235"/>
      <c r="B7" s="235"/>
      <c r="C7" s="235"/>
      <c r="D7" s="235"/>
      <c r="E7" s="496" t="s">
        <v>1223</v>
      </c>
      <c r="F7" s="496"/>
      <c r="G7" s="496"/>
    </row>
    <row r="8" spans="1:7" s="216" customFormat="1" ht="20.100000000000001" customHeight="1" x14ac:dyDescent="0.15">
      <c r="A8" s="235"/>
      <c r="B8" s="235"/>
      <c r="C8" s="235"/>
      <c r="D8" s="235"/>
      <c r="E8" s="236"/>
      <c r="F8" s="236"/>
      <c r="G8" s="236"/>
    </row>
    <row r="9" spans="1:7" s="216" customFormat="1" ht="20.100000000000001" customHeight="1" x14ac:dyDescent="0.15">
      <c r="A9" s="237" t="s">
        <v>1065</v>
      </c>
      <c r="B9" s="235"/>
      <c r="C9" s="235"/>
      <c r="D9" s="235"/>
      <c r="E9" s="235"/>
      <c r="F9" s="235"/>
      <c r="G9" s="235"/>
    </row>
    <row r="10" spans="1:7" s="216" customFormat="1" ht="20.100000000000001" customHeight="1" x14ac:dyDescent="0.15">
      <c r="A10" s="237" t="s">
        <v>1218</v>
      </c>
      <c r="B10" s="235"/>
      <c r="C10" s="235"/>
      <c r="D10" s="235"/>
      <c r="E10" s="235"/>
      <c r="F10" s="235"/>
      <c r="G10" s="235"/>
    </row>
    <row r="11" spans="1:7" s="216" customFormat="1" ht="20.100000000000001" customHeight="1" x14ac:dyDescent="0.15">
      <c r="A11" s="235"/>
      <c r="B11" s="235"/>
      <c r="C11" s="235"/>
      <c r="D11" s="235"/>
      <c r="E11" s="235"/>
      <c r="F11" s="235"/>
      <c r="G11" s="235"/>
    </row>
    <row r="12" spans="1:7" s="216" customFormat="1" ht="20.100000000000001" customHeight="1" x14ac:dyDescent="0.15">
      <c r="A12" s="235"/>
      <c r="B12" s="235"/>
      <c r="C12" s="235"/>
      <c r="D12" s="235"/>
      <c r="E12" s="235"/>
      <c r="F12" s="235"/>
      <c r="G12" s="235"/>
    </row>
    <row r="13" spans="1:7" s="216" customFormat="1" ht="20.100000000000001" customHeight="1" x14ac:dyDescent="0.15">
      <c r="A13" s="235"/>
      <c r="B13" s="235"/>
      <c r="C13" s="235"/>
      <c r="D13" s="241" t="s">
        <v>1066</v>
      </c>
      <c r="E13" s="235"/>
      <c r="F13" s="235"/>
      <c r="G13" s="235"/>
    </row>
    <row r="14" spans="1:7" s="216" customFormat="1" ht="20.100000000000001" customHeight="1" x14ac:dyDescent="0.15">
      <c r="A14" s="235"/>
      <c r="B14" s="235"/>
      <c r="C14" s="235"/>
      <c r="D14" s="242" t="s">
        <v>945</v>
      </c>
      <c r="E14" s="235"/>
      <c r="F14" s="235"/>
      <c r="G14" s="235"/>
    </row>
    <row r="15" spans="1:7" s="216" customFormat="1" ht="20.100000000000001" customHeight="1" x14ac:dyDescent="0.15">
      <c r="A15" s="235"/>
      <c r="B15" s="235"/>
      <c r="C15" s="235"/>
      <c r="D15" s="241" t="s">
        <v>1067</v>
      </c>
      <c r="E15" s="235"/>
      <c r="F15" s="235"/>
      <c r="G15" s="238" t="s">
        <v>947</v>
      </c>
    </row>
    <row r="16" spans="1:7" s="216" customFormat="1" ht="20.100000000000001" customHeight="1" x14ac:dyDescent="0.15">
      <c r="A16" s="235"/>
      <c r="B16" s="235"/>
      <c r="C16" s="235"/>
      <c r="D16" s="235"/>
      <c r="E16" s="235"/>
      <c r="F16" s="235"/>
      <c r="G16" s="235"/>
    </row>
    <row r="17" spans="1:7" s="216" customFormat="1" ht="20.100000000000001" customHeight="1" x14ac:dyDescent="0.15">
      <c r="A17" s="235"/>
      <c r="B17" s="235"/>
      <c r="C17" s="235"/>
      <c r="D17" s="235"/>
      <c r="E17" s="235"/>
      <c r="F17" s="235"/>
      <c r="G17" s="235"/>
    </row>
    <row r="18" spans="1:7" s="216" customFormat="1" ht="20.100000000000001" customHeight="1" x14ac:dyDescent="0.15">
      <c r="A18" s="497" t="s">
        <v>1068</v>
      </c>
      <c r="B18" s="497"/>
      <c r="C18" s="497"/>
      <c r="D18" s="497"/>
      <c r="E18" s="497"/>
      <c r="F18" s="497"/>
      <c r="G18" s="497"/>
    </row>
    <row r="19" spans="1:7" s="216" customFormat="1" ht="20.100000000000001" customHeight="1" x14ac:dyDescent="0.15">
      <c r="A19" s="497"/>
      <c r="B19" s="497"/>
      <c r="C19" s="497"/>
      <c r="D19" s="497"/>
      <c r="E19" s="497"/>
      <c r="F19" s="497"/>
      <c r="G19" s="497"/>
    </row>
    <row r="20" spans="1:7" s="216" customFormat="1" ht="20.100000000000001" customHeight="1" x14ac:dyDescent="0.15">
      <c r="A20" s="497"/>
      <c r="B20" s="497"/>
      <c r="C20" s="497"/>
      <c r="D20" s="497"/>
      <c r="E20" s="497"/>
      <c r="F20" s="497"/>
      <c r="G20" s="497"/>
    </row>
    <row r="21" spans="1:7" s="216" customFormat="1" ht="20.100000000000001" customHeight="1" x14ac:dyDescent="0.15">
      <c r="A21" s="239"/>
      <c r="B21" s="239"/>
      <c r="C21" s="239"/>
      <c r="D21" s="239"/>
      <c r="E21" s="239"/>
      <c r="F21" s="239"/>
      <c r="G21" s="239"/>
    </row>
    <row r="22" spans="1:7" s="216" customFormat="1" ht="20.100000000000001" customHeight="1" x14ac:dyDescent="0.15">
      <c r="A22" s="235"/>
      <c r="B22" s="235"/>
      <c r="C22" s="235"/>
      <c r="D22" s="235"/>
      <c r="E22" s="235"/>
      <c r="F22" s="235"/>
      <c r="G22" s="235"/>
    </row>
    <row r="23" spans="1:7" s="216" customFormat="1" ht="20.100000000000001" customHeight="1" x14ac:dyDescent="0.15">
      <c r="A23" s="498" t="s">
        <v>1069</v>
      </c>
      <c r="B23" s="498"/>
      <c r="C23" s="498"/>
      <c r="D23" s="498"/>
      <c r="E23" s="498"/>
      <c r="F23" s="498"/>
      <c r="G23" s="498"/>
    </row>
    <row r="24" spans="1:7" s="216" customFormat="1" ht="20.100000000000001" customHeight="1" x14ac:dyDescent="0.15">
      <c r="A24" s="238"/>
      <c r="B24" s="238"/>
      <c r="C24" s="238"/>
      <c r="D24" s="238"/>
      <c r="E24" s="238"/>
      <c r="F24" s="238"/>
      <c r="G24" s="238"/>
    </row>
    <row r="25" spans="1:7" s="216" customFormat="1" ht="20.100000000000001" customHeight="1" x14ac:dyDescent="0.15">
      <c r="A25" s="235"/>
      <c r="B25" s="235"/>
      <c r="C25" s="235"/>
      <c r="D25" s="235"/>
      <c r="E25" s="235"/>
      <c r="F25" s="235"/>
      <c r="G25" s="235"/>
    </row>
    <row r="26" spans="1:7" s="216" customFormat="1" ht="20.100000000000001" customHeight="1" x14ac:dyDescent="0.15">
      <c r="A26" s="235"/>
      <c r="B26" s="235" t="s">
        <v>1070</v>
      </c>
      <c r="C26" s="494" t="s">
        <v>1224</v>
      </c>
      <c r="D26" s="494"/>
      <c r="E26" s="494"/>
      <c r="F26" s="235" t="s">
        <v>1071</v>
      </c>
      <c r="G26" s="235"/>
    </row>
    <row r="27" spans="1:7" s="216" customFormat="1" ht="20.100000000000001" customHeight="1" x14ac:dyDescent="0.15">
      <c r="A27" s="235"/>
      <c r="B27" s="235"/>
      <c r="C27" s="494" t="s">
        <v>1224</v>
      </c>
      <c r="D27" s="494"/>
      <c r="E27" s="494"/>
      <c r="F27" s="235" t="s">
        <v>1072</v>
      </c>
      <c r="G27" s="235"/>
    </row>
    <row r="28" spans="1:7" s="216" customFormat="1" ht="12" x14ac:dyDescent="0.15"/>
    <row r="29" spans="1:7" s="216" customFormat="1" ht="12" x14ac:dyDescent="0.15"/>
    <row r="30" spans="1:7" s="216" customFormat="1" ht="12" x14ac:dyDescent="0.15"/>
    <row r="31" spans="1:7" s="216" customFormat="1" ht="12" x14ac:dyDescent="0.15"/>
    <row r="32" spans="1:7" s="216" customFormat="1" ht="12" x14ac:dyDescent="0.15"/>
    <row r="33" s="216" customFormat="1" ht="12" x14ac:dyDescent="0.15"/>
    <row r="34" s="216" customFormat="1" ht="12" x14ac:dyDescent="0.15"/>
    <row r="35" s="216" customFormat="1" ht="12" x14ac:dyDescent="0.15"/>
    <row r="36" s="216" customFormat="1" ht="12" x14ac:dyDescent="0.15"/>
    <row r="37" s="216" customFormat="1" ht="12" x14ac:dyDescent="0.15"/>
    <row r="38" s="216" customFormat="1" ht="12" x14ac:dyDescent="0.15"/>
    <row r="39" s="216" customFormat="1" ht="12" x14ac:dyDescent="0.15"/>
    <row r="40" s="216" customFormat="1" ht="12" x14ac:dyDescent="0.15"/>
    <row r="41" s="216" customFormat="1" ht="12" x14ac:dyDescent="0.15"/>
    <row r="42" s="216" customFormat="1" ht="12" x14ac:dyDescent="0.15"/>
    <row r="43" s="216" customFormat="1" ht="12" x14ac:dyDescent="0.15"/>
    <row r="44" s="216" customFormat="1" ht="12" x14ac:dyDescent="0.15"/>
    <row r="45" s="216" customFormat="1" ht="12" x14ac:dyDescent="0.15"/>
    <row r="46" s="216" customFormat="1" ht="12" x14ac:dyDescent="0.15"/>
    <row r="47" s="216" customFormat="1" ht="12" x14ac:dyDescent="0.15"/>
    <row r="48" s="216" customFormat="1" ht="12" x14ac:dyDescent="0.15"/>
    <row r="49" s="216" customFormat="1" ht="12" x14ac:dyDescent="0.15"/>
    <row r="50" s="216" customFormat="1" ht="12" x14ac:dyDescent="0.15"/>
    <row r="51" s="216" customFormat="1" ht="12" x14ac:dyDescent="0.15"/>
    <row r="52" s="216" customFormat="1" ht="12" x14ac:dyDescent="0.15"/>
    <row r="53" s="216" customFormat="1" ht="12" x14ac:dyDescent="0.15"/>
    <row r="54" s="216" customFormat="1" ht="12" x14ac:dyDescent="0.15"/>
    <row r="55" s="216" customFormat="1" ht="12" x14ac:dyDescent="0.15"/>
    <row r="56" s="216" customFormat="1" ht="12" x14ac:dyDescent="0.15"/>
    <row r="57" s="216" customFormat="1" ht="12" x14ac:dyDescent="0.15"/>
    <row r="58" s="216" customFormat="1" ht="12" x14ac:dyDescent="0.15"/>
    <row r="59" s="216" customFormat="1" ht="12" x14ac:dyDescent="0.15"/>
    <row r="60" s="216" customFormat="1" ht="12" x14ac:dyDescent="0.15"/>
  </sheetData>
  <mergeCells count="6">
    <mergeCell ref="C27:E27"/>
    <mergeCell ref="A4:G4"/>
    <mergeCell ref="E7:G7"/>
    <mergeCell ref="A18:G20"/>
    <mergeCell ref="A23:G23"/>
    <mergeCell ref="C26:E26"/>
  </mergeCells>
  <phoneticPr fontId="2"/>
  <pageMargins left="0.9055118110236221"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60"/>
  <sheetViews>
    <sheetView view="pageBreakPreview" zoomScaleNormal="100" zoomScaleSheetLayoutView="100" workbookViewId="0">
      <selection activeCell="E7" sqref="E7:G7"/>
    </sheetView>
  </sheetViews>
  <sheetFormatPr defaultRowHeight="13.5" x14ac:dyDescent="0.15"/>
  <cols>
    <col min="1" max="3" width="12.125" customWidth="1"/>
    <col min="4" max="4" width="14.625" customWidth="1"/>
    <col min="5" max="6" width="12.125" customWidth="1"/>
    <col min="7" max="7" width="9.625" customWidth="1"/>
    <col min="8" max="8" width="10.625" customWidth="1"/>
  </cols>
  <sheetData>
    <row r="1" spans="1:7" ht="20.100000000000001" customHeight="1" x14ac:dyDescent="0.15"/>
    <row r="2" spans="1:7" ht="20.100000000000001" customHeight="1" x14ac:dyDescent="0.15"/>
    <row r="3" spans="1:7" ht="20.100000000000001" customHeight="1" x14ac:dyDescent="0.15"/>
    <row r="4" spans="1:7" ht="30" customHeight="1" x14ac:dyDescent="0.15">
      <c r="A4" s="495" t="s">
        <v>1073</v>
      </c>
      <c r="B4" s="495"/>
      <c r="C4" s="495"/>
      <c r="D4" s="495"/>
      <c r="E4" s="495"/>
      <c r="F4" s="495"/>
      <c r="G4" s="495"/>
    </row>
    <row r="5" spans="1:7" ht="20.100000000000001" customHeight="1" x14ac:dyDescent="0.15">
      <c r="A5" s="233"/>
      <c r="B5" s="233"/>
      <c r="C5" s="233"/>
      <c r="D5" s="233"/>
      <c r="E5" s="233"/>
      <c r="F5" s="233"/>
      <c r="G5" s="233"/>
    </row>
    <row r="6" spans="1:7" ht="20.100000000000001" customHeight="1" x14ac:dyDescent="0.15">
      <c r="A6" s="234"/>
      <c r="B6" s="234"/>
      <c r="C6" s="234"/>
      <c r="D6" s="234"/>
      <c r="E6" s="234"/>
      <c r="F6" s="234"/>
      <c r="G6" s="234"/>
    </row>
    <row r="7" spans="1:7" s="216" customFormat="1" ht="20.100000000000001" customHeight="1" x14ac:dyDescent="0.15">
      <c r="A7" s="235"/>
      <c r="B7" s="235"/>
      <c r="C7" s="235"/>
      <c r="D7" s="235"/>
      <c r="E7" s="496" t="s">
        <v>1223</v>
      </c>
      <c r="F7" s="496"/>
      <c r="G7" s="496"/>
    </row>
    <row r="8" spans="1:7" s="216" customFormat="1" ht="20.100000000000001" customHeight="1" x14ac:dyDescent="0.15">
      <c r="A8" s="235"/>
      <c r="B8" s="235"/>
      <c r="C8" s="235"/>
      <c r="D8" s="235"/>
      <c r="E8" s="236"/>
      <c r="F8" s="236"/>
      <c r="G8" s="236"/>
    </row>
    <row r="9" spans="1:7" s="216" customFormat="1" ht="20.100000000000001" customHeight="1" x14ac:dyDescent="0.15">
      <c r="A9" s="237" t="s">
        <v>1065</v>
      </c>
      <c r="B9" s="235"/>
      <c r="C9" s="235"/>
      <c r="D9" s="235"/>
      <c r="E9" s="235"/>
      <c r="F9" s="235"/>
      <c r="G9" s="235"/>
    </row>
    <row r="10" spans="1:7" s="216" customFormat="1" ht="20.100000000000001" customHeight="1" x14ac:dyDescent="0.15">
      <c r="A10" s="237" t="s">
        <v>1218</v>
      </c>
      <c r="B10" s="235"/>
      <c r="C10" s="235"/>
      <c r="D10" s="235"/>
      <c r="E10" s="235"/>
      <c r="F10" s="235"/>
      <c r="G10" s="235"/>
    </row>
    <row r="11" spans="1:7" s="216" customFormat="1" ht="20.100000000000001" customHeight="1" x14ac:dyDescent="0.15">
      <c r="A11" s="235"/>
      <c r="B11" s="235"/>
      <c r="C11" s="235"/>
      <c r="D11" s="235"/>
      <c r="E11" s="235"/>
      <c r="F11" s="235"/>
      <c r="G11" s="235"/>
    </row>
    <row r="12" spans="1:7" s="216" customFormat="1" ht="20.100000000000001" customHeight="1" x14ac:dyDescent="0.15">
      <c r="A12" s="235"/>
      <c r="B12" s="235"/>
      <c r="C12" s="235"/>
      <c r="D12" s="235"/>
      <c r="E12" s="235"/>
      <c r="F12" s="235"/>
      <c r="G12" s="235"/>
    </row>
    <row r="13" spans="1:7" s="216" customFormat="1" ht="20.100000000000001" customHeight="1" x14ac:dyDescent="0.15">
      <c r="A13" s="235"/>
      <c r="B13" s="235"/>
      <c r="C13" s="235"/>
      <c r="D13" s="241" t="s">
        <v>1066</v>
      </c>
      <c r="E13" s="235"/>
      <c r="F13" s="235"/>
      <c r="G13" s="235"/>
    </row>
    <row r="14" spans="1:7" s="216" customFormat="1" ht="20.100000000000001" customHeight="1" x14ac:dyDescent="0.15">
      <c r="A14" s="235"/>
      <c r="B14" s="235"/>
      <c r="C14" s="235"/>
      <c r="D14" s="242" t="s">
        <v>945</v>
      </c>
      <c r="E14" s="235"/>
      <c r="F14" s="235"/>
      <c r="G14" s="235"/>
    </row>
    <row r="15" spans="1:7" s="216" customFormat="1" ht="20.100000000000001" customHeight="1" x14ac:dyDescent="0.15">
      <c r="A15" s="235"/>
      <c r="B15" s="235"/>
      <c r="C15" s="235"/>
      <c r="D15" s="241" t="s">
        <v>1067</v>
      </c>
      <c r="E15" s="235"/>
      <c r="F15" s="235"/>
      <c r="G15" s="238" t="s">
        <v>947</v>
      </c>
    </row>
    <row r="16" spans="1:7" s="216" customFormat="1" ht="20.100000000000001" customHeight="1" x14ac:dyDescent="0.15">
      <c r="A16" s="235"/>
      <c r="B16" s="235"/>
      <c r="C16" s="235"/>
      <c r="D16" s="235"/>
      <c r="E16" s="235"/>
      <c r="F16" s="235"/>
      <c r="G16" s="235"/>
    </row>
    <row r="17" spans="1:7" s="216" customFormat="1" ht="20.100000000000001" customHeight="1" x14ac:dyDescent="0.15">
      <c r="A17" s="235"/>
      <c r="B17" s="235"/>
      <c r="C17" s="235"/>
      <c r="D17" s="235"/>
      <c r="E17" s="235"/>
      <c r="F17" s="235"/>
      <c r="G17" s="235"/>
    </row>
    <row r="18" spans="1:7" s="216" customFormat="1" ht="20.100000000000001" customHeight="1" x14ac:dyDescent="0.15">
      <c r="A18" s="499" t="s">
        <v>1074</v>
      </c>
      <c r="B18" s="499"/>
      <c r="C18" s="499"/>
      <c r="D18" s="499"/>
      <c r="E18" s="499"/>
      <c r="F18" s="499"/>
      <c r="G18" s="499"/>
    </row>
    <row r="19" spans="1:7" s="216" customFormat="1" ht="20.100000000000001" customHeight="1" x14ac:dyDescent="0.15">
      <c r="A19" s="499"/>
      <c r="B19" s="499"/>
      <c r="C19" s="499"/>
      <c r="D19" s="499"/>
      <c r="E19" s="499"/>
      <c r="F19" s="499"/>
      <c r="G19" s="499"/>
    </row>
    <row r="20" spans="1:7" s="216" customFormat="1" ht="20.100000000000001" customHeight="1" x14ac:dyDescent="0.15">
      <c r="A20" s="499"/>
      <c r="B20" s="499"/>
      <c r="C20" s="499"/>
      <c r="D20" s="499"/>
      <c r="E20" s="499"/>
      <c r="F20" s="499"/>
      <c r="G20" s="499"/>
    </row>
    <row r="21" spans="1:7" s="216" customFormat="1" ht="20.100000000000001" customHeight="1" x14ac:dyDescent="0.15">
      <c r="A21" s="239"/>
      <c r="B21" s="239"/>
      <c r="C21" s="239"/>
      <c r="D21" s="239"/>
      <c r="E21" s="239"/>
      <c r="F21" s="239"/>
      <c r="G21" s="239"/>
    </row>
    <row r="22" spans="1:7" s="216" customFormat="1" ht="20.100000000000001" customHeight="1" x14ac:dyDescent="0.15">
      <c r="A22" s="235"/>
      <c r="B22" s="235"/>
      <c r="C22" s="235"/>
      <c r="D22" s="235"/>
      <c r="E22" s="235"/>
      <c r="F22" s="235"/>
      <c r="G22" s="235"/>
    </row>
    <row r="23" spans="1:7" s="216" customFormat="1" ht="20.100000000000001" customHeight="1" x14ac:dyDescent="0.15">
      <c r="A23" s="498" t="s">
        <v>1069</v>
      </c>
      <c r="B23" s="498"/>
      <c r="C23" s="498"/>
      <c r="D23" s="498"/>
      <c r="E23" s="498"/>
      <c r="F23" s="498"/>
      <c r="G23" s="498"/>
    </row>
    <row r="24" spans="1:7" s="216" customFormat="1" ht="20.100000000000001" customHeight="1" x14ac:dyDescent="0.15">
      <c r="A24" s="238"/>
      <c r="B24" s="238"/>
      <c r="C24" s="238"/>
      <c r="D24" s="238"/>
      <c r="E24" s="238"/>
      <c r="F24" s="238"/>
      <c r="G24" s="238"/>
    </row>
    <row r="25" spans="1:7" s="216" customFormat="1" ht="20.100000000000001" customHeight="1" x14ac:dyDescent="0.15">
      <c r="A25" s="235"/>
      <c r="B25" s="235"/>
      <c r="C25" s="235"/>
      <c r="D25" s="235"/>
      <c r="E25" s="235"/>
      <c r="F25" s="235"/>
      <c r="G25" s="235"/>
    </row>
    <row r="26" spans="1:7" s="216" customFormat="1" ht="20.100000000000001" customHeight="1" x14ac:dyDescent="0.15">
      <c r="A26" s="235"/>
      <c r="B26" s="235" t="s">
        <v>1070</v>
      </c>
      <c r="C26" s="494" t="s">
        <v>1224</v>
      </c>
      <c r="D26" s="494"/>
      <c r="E26" s="494"/>
      <c r="F26" s="240" t="s">
        <v>1071</v>
      </c>
      <c r="G26" s="235"/>
    </row>
    <row r="27" spans="1:7" s="216" customFormat="1" ht="20.100000000000001" customHeight="1" x14ac:dyDescent="0.15">
      <c r="A27" s="235"/>
      <c r="B27" s="235"/>
      <c r="C27" s="494" t="s">
        <v>1224</v>
      </c>
      <c r="D27" s="494"/>
      <c r="E27" s="494"/>
      <c r="F27" s="240" t="s">
        <v>1072</v>
      </c>
      <c r="G27" s="235"/>
    </row>
    <row r="28" spans="1:7" s="216" customFormat="1" ht="12" x14ac:dyDescent="0.15"/>
    <row r="29" spans="1:7" s="216" customFormat="1" ht="12" x14ac:dyDescent="0.15"/>
    <row r="30" spans="1:7" s="216" customFormat="1" ht="12" x14ac:dyDescent="0.15"/>
    <row r="31" spans="1:7" s="216" customFormat="1" ht="12" x14ac:dyDescent="0.15"/>
    <row r="32" spans="1:7" s="216" customFormat="1" ht="12" x14ac:dyDescent="0.15"/>
    <row r="33" s="216" customFormat="1" ht="12" x14ac:dyDescent="0.15"/>
    <row r="34" s="216" customFormat="1" ht="12" x14ac:dyDescent="0.15"/>
    <row r="35" s="216" customFormat="1" ht="12" x14ac:dyDescent="0.15"/>
    <row r="36" s="216" customFormat="1" ht="12" x14ac:dyDescent="0.15"/>
    <row r="37" s="216" customFormat="1" ht="12" x14ac:dyDescent="0.15"/>
    <row r="38" s="216" customFormat="1" ht="12" x14ac:dyDescent="0.15"/>
    <row r="39" s="216" customFormat="1" ht="12" x14ac:dyDescent="0.15"/>
    <row r="40" s="216" customFormat="1" ht="12" x14ac:dyDescent="0.15"/>
    <row r="41" s="216" customFormat="1" ht="12" x14ac:dyDescent="0.15"/>
    <row r="42" s="216" customFormat="1" ht="12" x14ac:dyDescent="0.15"/>
    <row r="43" s="216" customFormat="1" ht="12" x14ac:dyDescent="0.15"/>
    <row r="44" s="216" customFormat="1" ht="12" x14ac:dyDescent="0.15"/>
    <row r="45" s="216" customFormat="1" ht="12" x14ac:dyDescent="0.15"/>
    <row r="46" s="216" customFormat="1" ht="12" x14ac:dyDescent="0.15"/>
    <row r="47" s="216" customFormat="1" ht="12" x14ac:dyDescent="0.15"/>
    <row r="48" s="216" customFormat="1" ht="12" x14ac:dyDescent="0.15"/>
    <row r="49" s="216" customFormat="1" ht="12" x14ac:dyDescent="0.15"/>
    <row r="50" s="216" customFormat="1" ht="12" x14ac:dyDescent="0.15"/>
    <row r="51" s="216" customFormat="1" ht="12" x14ac:dyDescent="0.15"/>
    <row r="52" s="216" customFormat="1" ht="12" x14ac:dyDescent="0.15"/>
    <row r="53" s="216" customFormat="1" ht="12" x14ac:dyDescent="0.15"/>
    <row r="54" s="216" customFormat="1" ht="12" x14ac:dyDescent="0.15"/>
    <row r="55" s="216" customFormat="1" ht="12" x14ac:dyDescent="0.15"/>
    <row r="56" s="216" customFormat="1" ht="12" x14ac:dyDescent="0.15"/>
    <row r="57" s="216" customFormat="1" ht="12" x14ac:dyDescent="0.15"/>
    <row r="58" s="216" customFormat="1" ht="12" x14ac:dyDescent="0.15"/>
    <row r="59" s="216" customFormat="1" ht="12" x14ac:dyDescent="0.15"/>
    <row r="60" s="216" customFormat="1" ht="12" x14ac:dyDescent="0.15"/>
  </sheetData>
  <mergeCells count="6">
    <mergeCell ref="C27:E27"/>
    <mergeCell ref="A4:G4"/>
    <mergeCell ref="E7:G7"/>
    <mergeCell ref="A18:G20"/>
    <mergeCell ref="A23:G23"/>
    <mergeCell ref="C26:E26"/>
  </mergeCells>
  <phoneticPr fontId="2"/>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E22"/>
  <sheetViews>
    <sheetView view="pageBreakPreview" zoomScaleNormal="100" workbookViewId="0">
      <selection activeCell="E4" sqref="E4"/>
    </sheetView>
  </sheetViews>
  <sheetFormatPr defaultColWidth="26.75" defaultRowHeight="14.25" x14ac:dyDescent="0.15"/>
  <cols>
    <col min="1" max="1" width="4.625" style="32" customWidth="1"/>
    <col min="2" max="2" width="16.125" style="33" customWidth="1"/>
    <col min="3" max="3" width="4.625" style="32" customWidth="1"/>
    <col min="4" max="4" width="27.625" style="32" customWidth="1"/>
    <col min="5" max="5" width="33.625" style="32" customWidth="1"/>
    <col min="6" max="16384" width="26.75" style="32"/>
  </cols>
  <sheetData>
    <row r="1" spans="1:5" ht="15" customHeight="1" x14ac:dyDescent="0.15">
      <c r="A1" s="500" t="s">
        <v>156</v>
      </c>
      <c r="B1" s="500"/>
      <c r="C1" s="500"/>
      <c r="D1" s="500"/>
      <c r="E1" s="500"/>
    </row>
    <row r="2" spans="1:5" ht="30" customHeight="1" x14ac:dyDescent="0.25">
      <c r="A2" s="508" t="s">
        <v>13</v>
      </c>
      <c r="B2" s="508"/>
      <c r="C2" s="508"/>
      <c r="D2" s="508"/>
      <c r="E2" s="508"/>
    </row>
    <row r="3" spans="1:5" ht="21" customHeight="1" x14ac:dyDescent="0.15">
      <c r="A3" s="505"/>
      <c r="B3" s="505"/>
      <c r="C3" s="505"/>
      <c r="D3" s="505"/>
      <c r="E3" s="505"/>
    </row>
    <row r="4" spans="1:5" ht="30" customHeight="1" x14ac:dyDescent="0.15">
      <c r="A4" s="505"/>
      <c r="B4" s="505"/>
      <c r="C4" s="505"/>
      <c r="D4" s="505"/>
      <c r="E4" s="244" t="s">
        <v>1225</v>
      </c>
    </row>
    <row r="5" spans="1:5" ht="30" customHeight="1" x14ac:dyDescent="0.15">
      <c r="A5" s="32" t="s">
        <v>1221</v>
      </c>
      <c r="C5" s="33"/>
      <c r="D5" s="33"/>
      <c r="E5" s="33"/>
    </row>
    <row r="6" spans="1:5" ht="30" customHeight="1" x14ac:dyDescent="0.15">
      <c r="A6" s="505"/>
      <c r="B6" s="505"/>
      <c r="C6" s="505"/>
      <c r="D6" s="505"/>
      <c r="E6" s="505"/>
    </row>
    <row r="7" spans="1:5" ht="33" customHeight="1" x14ac:dyDescent="0.15">
      <c r="A7" s="504" t="s">
        <v>11</v>
      </c>
      <c r="B7" s="504"/>
      <c r="C7" s="505"/>
      <c r="D7" s="505"/>
      <c r="E7" s="505"/>
    </row>
    <row r="8" spans="1:5" ht="39" customHeight="1" x14ac:dyDescent="0.2">
      <c r="B8" s="35" t="s">
        <v>14</v>
      </c>
      <c r="C8" s="36"/>
      <c r="D8" s="502" t="str">
        <f>IF(ISBLANK(参照用シート!$R$4),"",参照用シート!$Q$4&amp;参照用シート!$R$4)</f>
        <v/>
      </c>
      <c r="E8" s="502"/>
    </row>
    <row r="9" spans="1:5" ht="39" customHeight="1" x14ac:dyDescent="0.2">
      <c r="B9" s="34" t="s">
        <v>15</v>
      </c>
      <c r="D9" s="502" t="str">
        <f>IF(ISBLANK(参照用シート!$T$4),"",参照用シート!$T$4)</f>
        <v/>
      </c>
      <c r="E9" s="502"/>
    </row>
    <row r="10" spans="1:5" ht="39" customHeight="1" x14ac:dyDescent="0.2">
      <c r="B10" s="35" t="s">
        <v>16</v>
      </c>
      <c r="D10" s="86" t="str">
        <f>IF(ISBLANK(参照用シート!$U$4),"",参照用シート!$U$4)</f>
        <v/>
      </c>
      <c r="E10" s="86" t="str">
        <f>IF(ISBLANK(参照用シート!$V$4),"",参照用シート!$V$4)</f>
        <v/>
      </c>
    </row>
    <row r="11" spans="1:5" ht="42" customHeight="1" x14ac:dyDescent="0.15">
      <c r="A11" s="506" t="s">
        <v>131</v>
      </c>
      <c r="B11" s="507"/>
      <c r="C11" s="507"/>
      <c r="D11" s="507"/>
      <c r="E11" s="507"/>
    </row>
    <row r="12" spans="1:5" ht="30" customHeight="1" x14ac:dyDescent="0.15">
      <c r="A12" s="505" t="s">
        <v>12</v>
      </c>
      <c r="B12" s="505"/>
      <c r="C12" s="505"/>
      <c r="D12" s="505"/>
      <c r="E12" s="505"/>
    </row>
    <row r="13" spans="1:5" ht="30" customHeight="1" x14ac:dyDescent="0.15">
      <c r="A13" s="505"/>
      <c r="B13" s="505"/>
      <c r="C13" s="505"/>
      <c r="D13" s="505"/>
      <c r="E13" s="505"/>
    </row>
    <row r="14" spans="1:5" ht="30" customHeight="1" x14ac:dyDescent="0.15">
      <c r="A14" s="504" t="s">
        <v>17</v>
      </c>
      <c r="B14" s="504"/>
      <c r="D14" s="32" t="s">
        <v>18</v>
      </c>
    </row>
    <row r="15" spans="1:5" ht="30" customHeight="1" x14ac:dyDescent="0.15">
      <c r="A15" s="505"/>
      <c r="B15" s="505"/>
      <c r="C15" s="505"/>
      <c r="D15" s="505"/>
      <c r="E15" s="505"/>
    </row>
    <row r="16" spans="1:5" ht="36" customHeight="1" x14ac:dyDescent="0.15">
      <c r="A16" s="504" t="s">
        <v>19</v>
      </c>
      <c r="B16" s="504"/>
      <c r="D16" s="503" t="s">
        <v>1226</v>
      </c>
      <c r="E16" s="503"/>
    </row>
    <row r="17" spans="1:5" ht="30" customHeight="1" x14ac:dyDescent="0.15">
      <c r="A17" s="505"/>
      <c r="B17" s="505"/>
      <c r="C17" s="505"/>
      <c r="D17" s="505"/>
      <c r="E17" s="505"/>
    </row>
    <row r="18" spans="1:5" ht="30" customHeight="1" x14ac:dyDescent="0.15">
      <c r="A18" s="505"/>
      <c r="B18" s="505"/>
      <c r="C18" s="505"/>
      <c r="D18" s="505"/>
      <c r="E18" s="505"/>
    </row>
    <row r="19" spans="1:5" ht="33" customHeight="1" x14ac:dyDescent="0.15">
      <c r="A19" s="504" t="s">
        <v>20</v>
      </c>
      <c r="B19" s="504"/>
      <c r="D19" s="505"/>
      <c r="E19" s="505"/>
    </row>
    <row r="20" spans="1:5" ht="39" customHeight="1" x14ac:dyDescent="0.2">
      <c r="B20" s="34" t="s">
        <v>21</v>
      </c>
      <c r="D20" s="502" t="str">
        <f>IF(ISBLANK(参照用シート!$I$4),"",参照用シート!$H$4&amp;参照用シート!$I$4)</f>
        <v>00</v>
      </c>
      <c r="E20" s="502"/>
    </row>
    <row r="21" spans="1:5" ht="39" customHeight="1" x14ac:dyDescent="0.2">
      <c r="B21" s="34" t="s">
        <v>104</v>
      </c>
      <c r="D21" s="501">
        <f>IF(ISBLANK(参照用シート!$K$4),"",参照用シート!$K$4)</f>
        <v>0</v>
      </c>
      <c r="E21" s="501"/>
    </row>
    <row r="22" spans="1:5" ht="39" customHeight="1" x14ac:dyDescent="0.2">
      <c r="B22" s="35" t="s">
        <v>16</v>
      </c>
      <c r="D22" s="37">
        <f>IF(ISBLANK(参照用シート!$L$4),"",参照用シート!$L$4)</f>
        <v>0</v>
      </c>
      <c r="E22" s="38">
        <f>IF(ISBLANK(参照用シート!$M$4),"",参照用シート!$M$4)</f>
        <v>0</v>
      </c>
    </row>
  </sheetData>
  <mergeCells count="22">
    <mergeCell ref="D8:E8"/>
    <mergeCell ref="A2:E2"/>
    <mergeCell ref="A7:B7"/>
    <mergeCell ref="A3:E3"/>
    <mergeCell ref="A4:D4"/>
    <mergeCell ref="A6:E6"/>
    <mergeCell ref="A1:E1"/>
    <mergeCell ref="D21:E21"/>
    <mergeCell ref="D20:E20"/>
    <mergeCell ref="D16:E16"/>
    <mergeCell ref="D9:E9"/>
    <mergeCell ref="A16:B16"/>
    <mergeCell ref="C7:E7"/>
    <mergeCell ref="A17:E17"/>
    <mergeCell ref="A18:E18"/>
    <mergeCell ref="D19:E19"/>
    <mergeCell ref="A11:E11"/>
    <mergeCell ref="A13:E13"/>
    <mergeCell ref="A12:E12"/>
    <mergeCell ref="A15:E15"/>
    <mergeCell ref="A14:B14"/>
    <mergeCell ref="A19:B19"/>
  </mergeCells>
  <phoneticPr fontId="2"/>
  <printOptions horizontalCentered="1"/>
  <pageMargins left="0.78740157480314965" right="0.59055118110236227" top="0.59055118110236227"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22</vt:i4>
      </vt:variant>
    </vt:vector>
  </HeadingPairs>
  <TitlesOfParts>
    <vt:vector size="31" baseType="lpstr">
      <vt:lpstr>※入力用シート</vt:lpstr>
      <vt:lpstr>リスト</vt:lpstr>
      <vt:lpstr>業種分類表</vt:lpstr>
      <vt:lpstr>①印刷用シート</vt:lpstr>
      <vt:lpstr>参照用シート</vt:lpstr>
      <vt:lpstr>②使用印鑑届</vt:lpstr>
      <vt:lpstr>③課税事業者届出書</vt:lpstr>
      <vt:lpstr>③免税事業者届出書</vt:lpstr>
      <vt:lpstr>④委任状</vt:lpstr>
      <vt:lpstr>※入力用シート!Print_Area</vt:lpstr>
      <vt:lpstr>①印刷用シート!Print_Area</vt:lpstr>
      <vt:lpstr>③課税事業者届出書!Print_Area</vt:lpstr>
      <vt:lpstr>③免税事業者届出書!Print_Area</vt:lpstr>
      <vt:lpstr>④委任状!Print_Area</vt:lpstr>
      <vt:lpstr>業種分類表!Print_Area</vt:lpstr>
      <vt:lpstr>参照用シート!Print_Area</vt:lpstr>
      <vt:lpstr>業種分類表!Print_Titles</vt:lpstr>
      <vt:lpstr>区分</vt:lpstr>
      <vt:lpstr>月</vt:lpstr>
      <vt:lpstr>元号</vt:lpstr>
      <vt:lpstr>校区</vt:lpstr>
      <vt:lpstr>市内市外</vt:lpstr>
      <vt:lpstr>小分類</vt:lpstr>
      <vt:lpstr>申請年</vt:lpstr>
      <vt:lpstr>大分類</vt:lpstr>
      <vt:lpstr>中分類</vt:lpstr>
      <vt:lpstr>都道府県</vt:lpstr>
      <vt:lpstr>日</vt:lpstr>
      <vt:lpstr>年</vt:lpstr>
      <vt:lpstr>廃棄物分類</vt:lpstr>
      <vt:lpstr>本社支店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八代生活環境事務組合</dc:creator>
  <cp:lastModifiedBy>jimukumi01</cp:lastModifiedBy>
  <cp:lastPrinted>2023-02-03T02:03:29Z</cp:lastPrinted>
  <dcterms:created xsi:type="dcterms:W3CDTF">2002-10-30T07:26:18Z</dcterms:created>
  <dcterms:modified xsi:type="dcterms:W3CDTF">2023-02-03T02:09:23Z</dcterms:modified>
</cp:coreProperties>
</file>